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7935" tabRatio="694" activeTab="6"/>
  </bookViews>
  <sheets>
    <sheet name="Obrazac 1." sheetId="1" r:id="rId1"/>
    <sheet name="Obrazac 2." sheetId="2" r:id="rId2"/>
    <sheet name="Obrazac 3." sheetId="3" r:id="rId3"/>
    <sheet name="Obrazac 4." sheetId="4" r:id="rId4"/>
    <sheet name="Obrazac 5." sheetId="5" r:id="rId5"/>
    <sheet name="Obrazac 6." sheetId="6" r:id="rId6"/>
    <sheet name="Obrazac 7." sheetId="7" r:id="rId7"/>
    <sheet name="Obrazac 8." sheetId="8" r:id="rId8"/>
    <sheet name="Obrazac 9." sheetId="9" r:id="rId9"/>
  </sheets>
  <definedNames>
    <definedName name="_xlnm._FilterDatabase" localSheetId="6" hidden="1">'Obrazac 7.'!$A$1:$I$73</definedName>
    <definedName name="_xlnm.Print_Area" localSheetId="0">'Obrazac 1.'!$A$1:$I$241</definedName>
    <definedName name="_xlnm.Print_Area" localSheetId="1">'Obrazac 2.'!$A$1:$L$92</definedName>
    <definedName name="_xlnm.Print_Area" localSheetId="2">'Obrazac 3.'!$A$1:$D$38</definedName>
    <definedName name="_xlnm.Print_Area" localSheetId="4">'Obrazac 5.'!$A$1:$E$116</definedName>
    <definedName name="_xlnm.Print_Area" localSheetId="5">'Obrazac 6.'!$A$1:$J$38</definedName>
    <definedName name="_xlnm.Print_Area" localSheetId="6">'Obrazac 7.'!$A$1:$I$57</definedName>
    <definedName name="_xlnm.Print_Area" localSheetId="8">'Obrazac 9.'!$A$1:$F$38</definedName>
  </definedNames>
  <calcPr calcId="125725"/>
</workbook>
</file>

<file path=xl/calcChain.xml><?xml version="1.0" encoding="utf-8"?>
<calcChain xmlns="http://schemas.openxmlformats.org/spreadsheetml/2006/main">
  <c r="D54" i="7"/>
  <c r="D48"/>
  <c r="D25"/>
  <c r="D34"/>
  <c r="D39"/>
  <c r="D35"/>
  <c r="D30"/>
  <c r="D26"/>
  <c r="F24" i="9"/>
  <c r="F25"/>
  <c r="F26"/>
  <c r="F27"/>
  <c r="F28"/>
  <c r="F29"/>
  <c r="F30"/>
  <c r="F31"/>
  <c r="F32"/>
  <c r="F33"/>
  <c r="F34"/>
  <c r="F35"/>
  <c r="F36"/>
  <c r="F37"/>
  <c r="H267" i="8"/>
  <c r="K267" s="1"/>
  <c r="I267"/>
  <c r="G267"/>
  <c r="I243"/>
  <c r="I242" s="1"/>
  <c r="H243"/>
  <c r="J243" s="1"/>
  <c r="G243"/>
  <c r="H242"/>
  <c r="G242"/>
  <c r="H230"/>
  <c r="J230" s="1"/>
  <c r="I230"/>
  <c r="G230"/>
  <c r="H218"/>
  <c r="K218" s="1"/>
  <c r="I218"/>
  <c r="G218"/>
  <c r="H208"/>
  <c r="K208" s="1"/>
  <c r="I208"/>
  <c r="G208"/>
  <c r="H200"/>
  <c r="K200" s="1"/>
  <c r="I200"/>
  <c r="G200"/>
  <c r="I192"/>
  <c r="H192"/>
  <c r="J192" s="1"/>
  <c r="G192"/>
  <c r="I175"/>
  <c r="K175" s="1"/>
  <c r="H175"/>
  <c r="G175"/>
  <c r="G174" s="1"/>
  <c r="H174"/>
  <c r="I174"/>
  <c r="I138"/>
  <c r="G138"/>
  <c r="G137" s="1"/>
  <c r="H138"/>
  <c r="J27"/>
  <c r="I27"/>
  <c r="K27" s="1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6"/>
  <c r="K176"/>
  <c r="J177"/>
  <c r="K177"/>
  <c r="J178"/>
  <c r="K178"/>
  <c r="J179"/>
  <c r="K179"/>
  <c r="J180"/>
  <c r="K180"/>
  <c r="J181"/>
  <c r="K181"/>
  <c r="J182"/>
  <c r="K182"/>
  <c r="J183"/>
  <c r="K183"/>
  <c r="J184"/>
  <c r="K184"/>
  <c r="J185"/>
  <c r="K185"/>
  <c r="J186"/>
  <c r="K186"/>
  <c r="J187"/>
  <c r="K187"/>
  <c r="J188"/>
  <c r="K188"/>
  <c r="J189"/>
  <c r="K189"/>
  <c r="J190"/>
  <c r="K190"/>
  <c r="J191"/>
  <c r="K191"/>
  <c r="K192"/>
  <c r="J193"/>
  <c r="K193"/>
  <c r="J194"/>
  <c r="K194"/>
  <c r="J195"/>
  <c r="K195"/>
  <c r="J196"/>
  <c r="K196"/>
  <c r="J197"/>
  <c r="K197"/>
  <c r="J199"/>
  <c r="K199"/>
  <c r="J201"/>
  <c r="K201"/>
  <c r="J202"/>
  <c r="K202"/>
  <c r="J203"/>
  <c r="K203"/>
  <c r="J204"/>
  <c r="K204"/>
  <c r="J205"/>
  <c r="K205"/>
  <c r="J206"/>
  <c r="K206"/>
  <c r="J207"/>
  <c r="K207"/>
  <c r="J208"/>
  <c r="J209"/>
  <c r="K209"/>
  <c r="J210"/>
  <c r="K210"/>
  <c r="J211"/>
  <c r="K211"/>
  <c r="J212"/>
  <c r="K212"/>
  <c r="J213"/>
  <c r="K213"/>
  <c r="J214"/>
  <c r="K214"/>
  <c r="J217"/>
  <c r="K217"/>
  <c r="J219"/>
  <c r="K219"/>
  <c r="J220"/>
  <c r="K220"/>
  <c r="J221"/>
  <c r="K221"/>
  <c r="J222"/>
  <c r="K222"/>
  <c r="J223"/>
  <c r="K223"/>
  <c r="J224"/>
  <c r="K224"/>
  <c r="J225"/>
  <c r="K225"/>
  <c r="J226"/>
  <c r="K226"/>
  <c r="J227"/>
  <c r="K227"/>
  <c r="J228"/>
  <c r="K228"/>
  <c r="J229"/>
  <c r="K229"/>
  <c r="J231"/>
  <c r="K231"/>
  <c r="J232"/>
  <c r="K232"/>
  <c r="J233"/>
  <c r="K233"/>
  <c r="J234"/>
  <c r="K234"/>
  <c r="J235"/>
  <c r="K235"/>
  <c r="J236"/>
  <c r="K236"/>
  <c r="J237"/>
  <c r="K237"/>
  <c r="J238"/>
  <c r="K238"/>
  <c r="J239"/>
  <c r="K239"/>
  <c r="J241"/>
  <c r="K241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I111"/>
  <c r="H111"/>
  <c r="G111"/>
  <c r="H108"/>
  <c r="I108"/>
  <c r="G108"/>
  <c r="G88"/>
  <c r="H88"/>
  <c r="I88"/>
  <c r="I85"/>
  <c r="G85"/>
  <c r="H85"/>
  <c r="I72"/>
  <c r="H72"/>
  <c r="H53"/>
  <c r="I53"/>
  <c r="G53"/>
  <c r="I42"/>
  <c r="G42"/>
  <c r="H42"/>
  <c r="G40"/>
  <c r="I40"/>
  <c r="H40"/>
  <c r="I33"/>
  <c r="G33"/>
  <c r="H33"/>
  <c r="G29"/>
  <c r="I29"/>
  <c r="H39" i="7"/>
  <c r="G34"/>
  <c r="G30"/>
  <c r="G26"/>
  <c r="E29"/>
  <c r="E28"/>
  <c r="E27"/>
  <c r="E97" i="5"/>
  <c r="D97"/>
  <c r="E88"/>
  <c r="D88"/>
  <c r="E81"/>
  <c r="D81"/>
  <c r="E74"/>
  <c r="D74"/>
  <c r="E67"/>
  <c r="D67"/>
  <c r="E60"/>
  <c r="D60"/>
  <c r="E50"/>
  <c r="D50"/>
  <c r="E43"/>
  <c r="D43"/>
  <c r="E37"/>
  <c r="D37"/>
  <c r="E28"/>
  <c r="D28"/>
  <c r="D98" i="4"/>
  <c r="E194"/>
  <c r="D194"/>
  <c r="D192"/>
  <c r="D190"/>
  <c r="D188"/>
  <c r="D186"/>
  <c r="F184"/>
  <c r="D184"/>
  <c r="E184"/>
  <c r="F182"/>
  <c r="E182"/>
  <c r="D182"/>
  <c r="F171"/>
  <c r="F170" s="1"/>
  <c r="D171"/>
  <c r="D170" s="1"/>
  <c r="E171"/>
  <c r="E170" s="1"/>
  <c r="F165"/>
  <c r="E165"/>
  <c r="D165"/>
  <c r="F163"/>
  <c r="E163"/>
  <c r="D163"/>
  <c r="F162"/>
  <c r="E162"/>
  <c r="D162"/>
  <c r="F155"/>
  <c r="E155"/>
  <c r="D155"/>
  <c r="F148"/>
  <c r="E148"/>
  <c r="D148"/>
  <c r="F139"/>
  <c r="D139"/>
  <c r="E139"/>
  <c r="F131"/>
  <c r="E131"/>
  <c r="D131"/>
  <c r="F124"/>
  <c r="E124"/>
  <c r="D124"/>
  <c r="E115"/>
  <c r="E114" s="1"/>
  <c r="F115"/>
  <c r="F114" s="1"/>
  <c r="D115"/>
  <c r="D114"/>
  <c r="E110"/>
  <c r="F110"/>
  <c r="D110"/>
  <c r="E102"/>
  <c r="F102"/>
  <c r="D102"/>
  <c r="D99"/>
  <c r="E99"/>
  <c r="E93"/>
  <c r="F93"/>
  <c r="D93"/>
  <c r="E89"/>
  <c r="F89"/>
  <c r="D89"/>
  <c r="E82"/>
  <c r="F82"/>
  <c r="D82"/>
  <c r="F76"/>
  <c r="D76"/>
  <c r="F72"/>
  <c r="D72"/>
  <c r="E72"/>
  <c r="E69"/>
  <c r="F69"/>
  <c r="D69"/>
  <c r="E63"/>
  <c r="F63"/>
  <c r="D63"/>
  <c r="E60"/>
  <c r="F60"/>
  <c r="D60"/>
  <c r="E52"/>
  <c r="F52"/>
  <c r="D52"/>
  <c r="E45"/>
  <c r="F45"/>
  <c r="D45"/>
  <c r="D36"/>
  <c r="D29"/>
  <c r="F36"/>
  <c r="E36"/>
  <c r="F29"/>
  <c r="E29"/>
  <c r="C32" i="3"/>
  <c r="C28"/>
  <c r="C25" s="1"/>
  <c r="D26" i="2"/>
  <c r="D25"/>
  <c r="F82"/>
  <c r="E82"/>
  <c r="D82"/>
  <c r="E74"/>
  <c r="F74"/>
  <c r="D74"/>
  <c r="F66"/>
  <c r="E66"/>
  <c r="D66"/>
  <c r="E59"/>
  <c r="F59"/>
  <c r="D59"/>
  <c r="E53"/>
  <c r="F53"/>
  <c r="D53"/>
  <c r="E44"/>
  <c r="F44"/>
  <c r="D44"/>
  <c r="E34"/>
  <c r="F34"/>
  <c r="D34"/>
  <c r="E31"/>
  <c r="F31"/>
  <c r="D31"/>
  <c r="F28"/>
  <c r="E28"/>
  <c r="D28"/>
  <c r="G46" i="1"/>
  <c r="F46"/>
  <c r="E46"/>
  <c r="F45"/>
  <c r="E45"/>
  <c r="G45"/>
  <c r="G57"/>
  <c r="F57"/>
  <c r="F235"/>
  <c r="F233" s="1"/>
  <c r="F230" s="1"/>
  <c r="G235"/>
  <c r="E235"/>
  <c r="G233"/>
  <c r="E233"/>
  <c r="E230"/>
  <c r="G230"/>
  <c r="G223"/>
  <c r="F223"/>
  <c r="E223"/>
  <c r="E221"/>
  <c r="G221"/>
  <c r="G218" s="1"/>
  <c r="E218"/>
  <c r="F213"/>
  <c r="G213"/>
  <c r="E213"/>
  <c r="F208"/>
  <c r="G208"/>
  <c r="E208"/>
  <c r="F201"/>
  <c r="F200" s="1"/>
  <c r="G201"/>
  <c r="E201"/>
  <c r="G200"/>
  <c r="E200"/>
  <c r="G199"/>
  <c r="F194"/>
  <c r="F193" s="1"/>
  <c r="G194"/>
  <c r="E194"/>
  <c r="E193" s="1"/>
  <c r="G193"/>
  <c r="F190"/>
  <c r="G190"/>
  <c r="F189"/>
  <c r="G189"/>
  <c r="E190"/>
  <c r="E189" s="1"/>
  <c r="E185"/>
  <c r="G185"/>
  <c r="F185"/>
  <c r="G184"/>
  <c r="E184"/>
  <c r="F184"/>
  <c r="F177"/>
  <c r="G177"/>
  <c r="E177"/>
  <c r="G176"/>
  <c r="E176"/>
  <c r="F172"/>
  <c r="F171" s="1"/>
  <c r="G172"/>
  <c r="E172"/>
  <c r="E171" s="1"/>
  <c r="G171"/>
  <c r="G167"/>
  <c r="E167"/>
  <c r="E166" s="1"/>
  <c r="G166"/>
  <c r="F159"/>
  <c r="G159"/>
  <c r="G154"/>
  <c r="E154"/>
  <c r="F145"/>
  <c r="G145"/>
  <c r="G137" s="1"/>
  <c r="E145"/>
  <c r="E137" s="1"/>
  <c r="E136" s="1"/>
  <c r="G138"/>
  <c r="E138"/>
  <c r="F138"/>
  <c r="G133"/>
  <c r="F133"/>
  <c r="E133"/>
  <c r="F132"/>
  <c r="G132"/>
  <c r="E132"/>
  <c r="F126"/>
  <c r="G126"/>
  <c r="E126"/>
  <c r="E125" s="1"/>
  <c r="F125"/>
  <c r="G125"/>
  <c r="G117"/>
  <c r="F117"/>
  <c r="E117"/>
  <c r="F103"/>
  <c r="G103"/>
  <c r="E103"/>
  <c r="G84"/>
  <c r="G92"/>
  <c r="G88"/>
  <c r="G95"/>
  <c r="E84"/>
  <c r="G80"/>
  <c r="F80"/>
  <c r="E80"/>
  <c r="G62"/>
  <c r="F62"/>
  <c r="J267" i="8" l="1"/>
  <c r="K242"/>
  <c r="J242"/>
  <c r="K230"/>
  <c r="J218"/>
  <c r="J200"/>
  <c r="J175"/>
  <c r="K174"/>
  <c r="J174"/>
  <c r="K138"/>
  <c r="J138"/>
  <c r="H107"/>
  <c r="I107"/>
  <c r="I84" s="1"/>
  <c r="G107"/>
  <c r="H52"/>
  <c r="I52"/>
  <c r="I28"/>
  <c r="G28"/>
  <c r="D169" i="4"/>
  <c r="F71"/>
  <c r="D71"/>
  <c r="D28"/>
  <c r="F28"/>
  <c r="C24" i="3"/>
  <c r="F27" i="2"/>
  <c r="D27"/>
  <c r="E27"/>
  <c r="E199" i="1"/>
  <c r="F199"/>
  <c r="G192"/>
  <c r="E192"/>
  <c r="E175"/>
  <c r="E170" s="1"/>
  <c r="E131"/>
  <c r="F23" i="9" l="1"/>
  <c r="H34" i="7"/>
  <c r="H36" i="6"/>
  <c r="G36"/>
  <c r="I255" i="8"/>
  <c r="I283"/>
  <c r="I240"/>
  <c r="I215"/>
  <c r="I137"/>
  <c r="I122"/>
  <c r="I121" s="1"/>
  <c r="F194" i="4"/>
  <c r="F192"/>
  <c r="F190"/>
  <c r="F188"/>
  <c r="F186"/>
  <c r="F169" s="1"/>
  <c r="F178"/>
  <c r="F138"/>
  <c r="F99"/>
  <c r="F98" s="1"/>
  <c r="D32" i="3"/>
  <c r="D28"/>
  <c r="D25"/>
  <c r="D24" s="1"/>
  <c r="F58" i="2"/>
  <c r="F26" s="1"/>
  <c r="F25" s="1"/>
  <c r="G175" i="1"/>
  <c r="G170" s="1"/>
  <c r="G136"/>
  <c r="G131" s="1"/>
  <c r="G113"/>
  <c r="G70"/>
  <c r="G56" s="1"/>
  <c r="G53"/>
  <c r="G44"/>
  <c r="G42"/>
  <c r="G38"/>
  <c r="G36"/>
  <c r="G34"/>
  <c r="G28"/>
  <c r="D38" i="9"/>
  <c r="I120" i="8" l="1"/>
  <c r="I198" s="1"/>
  <c r="G83" i="1"/>
  <c r="G55" s="1"/>
  <c r="G27"/>
  <c r="F27" i="4"/>
  <c r="F26" s="1"/>
  <c r="I216" i="8" l="1"/>
  <c r="G26" i="1"/>
  <c r="F28" i="7"/>
  <c r="F27"/>
  <c r="I284" i="8" l="1"/>
  <c r="H88" i="2"/>
  <c r="G88"/>
  <c r="F32" i="1"/>
  <c r="E32"/>
  <c r="E95" l="1"/>
  <c r="H30" i="7"/>
  <c r="H54"/>
  <c r="E54" s="1"/>
  <c r="F54" s="1"/>
  <c r="H48"/>
  <c r="H35"/>
  <c r="I34"/>
  <c r="H26"/>
  <c r="F35"/>
  <c r="F36"/>
  <c r="F37"/>
  <c r="F38"/>
  <c r="F40"/>
  <c r="F41"/>
  <c r="F42"/>
  <c r="F43"/>
  <c r="F44"/>
  <c r="F45"/>
  <c r="F48"/>
  <c r="F49"/>
  <c r="F50"/>
  <c r="F51"/>
  <c r="F52"/>
  <c r="F53"/>
  <c r="F29"/>
  <c r="E31"/>
  <c r="F31" s="1"/>
  <c r="E32"/>
  <c r="F32" s="1"/>
  <c r="E33"/>
  <c r="F33" s="1"/>
  <c r="E35"/>
  <c r="E36"/>
  <c r="E37"/>
  <c r="E38"/>
  <c r="E39"/>
  <c r="F39" s="1"/>
  <c r="E40"/>
  <c r="E41"/>
  <c r="E42"/>
  <c r="E43"/>
  <c r="E44"/>
  <c r="E45"/>
  <c r="E46"/>
  <c r="F46" s="1"/>
  <c r="E47"/>
  <c r="F47" s="1"/>
  <c r="E48"/>
  <c r="E49"/>
  <c r="E50"/>
  <c r="E51"/>
  <c r="E52"/>
  <c r="E53"/>
  <c r="E55"/>
  <c r="F55" s="1"/>
  <c r="E56"/>
  <c r="F56" s="1"/>
  <c r="E57"/>
  <c r="F57" s="1"/>
  <c r="F26" l="1"/>
  <c r="E26"/>
  <c r="E30"/>
  <c r="F30" s="1"/>
  <c r="H25"/>
  <c r="E25" s="1"/>
  <c r="E34"/>
  <c r="F34" s="1"/>
  <c r="I111" i="1"/>
  <c r="I108"/>
  <c r="I107"/>
  <c r="I106"/>
  <c r="I105"/>
  <c r="F176"/>
  <c r="F88"/>
  <c r="F28"/>
  <c r="H28" s="1"/>
  <c r="I80"/>
  <c r="H102" i="4"/>
  <c r="E38" i="9"/>
  <c r="F38" s="1"/>
  <c r="D24" i="7"/>
  <c r="J36" i="6"/>
  <c r="D138" i="4"/>
  <c r="D27" s="1"/>
  <c r="E186"/>
  <c r="E188"/>
  <c r="G188" s="1"/>
  <c r="E76"/>
  <c r="G82"/>
  <c r="G93"/>
  <c r="G114"/>
  <c r="E28"/>
  <c r="F221" i="1"/>
  <c r="F218" s="1"/>
  <c r="F192" s="1"/>
  <c r="I194"/>
  <c r="H190"/>
  <c r="H171"/>
  <c r="F167"/>
  <c r="F166" s="1"/>
  <c r="H159"/>
  <c r="E159"/>
  <c r="F154"/>
  <c r="H145"/>
  <c r="H117"/>
  <c r="E113"/>
  <c r="E92"/>
  <c r="E88"/>
  <c r="F84"/>
  <c r="F95"/>
  <c r="H95" s="1"/>
  <c r="F113"/>
  <c r="E70"/>
  <c r="I62"/>
  <c r="E62"/>
  <c r="F44"/>
  <c r="I44" s="1"/>
  <c r="E44"/>
  <c r="H29" i="8"/>
  <c r="H28" s="1"/>
  <c r="H122"/>
  <c r="H240"/>
  <c r="H255"/>
  <c r="G72"/>
  <c r="G52" s="1"/>
  <c r="G122"/>
  <c r="G121" s="1"/>
  <c r="G120" s="1"/>
  <c r="G255"/>
  <c r="E28" i="1"/>
  <c r="E34"/>
  <c r="E36"/>
  <c r="E38"/>
  <c r="E42"/>
  <c r="E53"/>
  <c r="E57"/>
  <c r="E56" s="1"/>
  <c r="F34"/>
  <c r="I34" s="1"/>
  <c r="F36"/>
  <c r="I36" s="1"/>
  <c r="F38"/>
  <c r="F42"/>
  <c r="F53"/>
  <c r="G72" i="4"/>
  <c r="E192"/>
  <c r="H192"/>
  <c r="H163"/>
  <c r="H139"/>
  <c r="H69"/>
  <c r="H36"/>
  <c r="I32" i="1"/>
  <c r="H184"/>
  <c r="H44" i="2"/>
  <c r="H178" i="4"/>
  <c r="E190"/>
  <c r="H155"/>
  <c r="H110"/>
  <c r="H89"/>
  <c r="H182"/>
  <c r="H191"/>
  <c r="H166"/>
  <c r="H94"/>
  <c r="H90"/>
  <c r="H61"/>
  <c r="G31" i="2"/>
  <c r="G53"/>
  <c r="I104" i="1"/>
  <c r="I102"/>
  <c r="I97"/>
  <c r="I64"/>
  <c r="I100"/>
  <c r="F70"/>
  <c r="H70" s="1"/>
  <c r="H80"/>
  <c r="F92"/>
  <c r="H230"/>
  <c r="H74" i="2"/>
  <c r="H229" i="1"/>
  <c r="I54" i="7"/>
  <c r="G54"/>
  <c r="I48"/>
  <c r="G48"/>
  <c r="I39"/>
  <c r="G39"/>
  <c r="I35"/>
  <c r="G35"/>
  <c r="I30"/>
  <c r="G25"/>
  <c r="G24"/>
  <c r="I26"/>
  <c r="G131" i="4"/>
  <c r="G115"/>
  <c r="G69"/>
  <c r="G36"/>
  <c r="G82" i="2"/>
  <c r="H197" i="4"/>
  <c r="G197"/>
  <c r="H196"/>
  <c r="G196"/>
  <c r="H195"/>
  <c r="G195"/>
  <c r="H193"/>
  <c r="G193"/>
  <c r="G192"/>
  <c r="G191"/>
  <c r="H190"/>
  <c r="G190"/>
  <c r="H189"/>
  <c r="G189"/>
  <c r="H187"/>
  <c r="G187"/>
  <c r="H185"/>
  <c r="G185"/>
  <c r="H183"/>
  <c r="G183"/>
  <c r="G182"/>
  <c r="H181"/>
  <c r="G181"/>
  <c r="H180"/>
  <c r="G180"/>
  <c r="H179"/>
  <c r="G179"/>
  <c r="E178"/>
  <c r="D178"/>
  <c r="H177"/>
  <c r="G177"/>
  <c r="H176"/>
  <c r="G176"/>
  <c r="H175"/>
  <c r="G175"/>
  <c r="H174"/>
  <c r="G174"/>
  <c r="H173"/>
  <c r="G173"/>
  <c r="H172"/>
  <c r="G172"/>
  <c r="H168"/>
  <c r="G168"/>
  <c r="H167"/>
  <c r="G167"/>
  <c r="G166"/>
  <c r="H164"/>
  <c r="G164"/>
  <c r="H161"/>
  <c r="G161"/>
  <c r="H160"/>
  <c r="G160"/>
  <c r="H159"/>
  <c r="G159"/>
  <c r="H158"/>
  <c r="G158"/>
  <c r="H157"/>
  <c r="G157"/>
  <c r="H156"/>
  <c r="G156"/>
  <c r="G155"/>
  <c r="H154"/>
  <c r="G154"/>
  <c r="H153"/>
  <c r="G153"/>
  <c r="H152"/>
  <c r="G152"/>
  <c r="H151"/>
  <c r="G151"/>
  <c r="H150"/>
  <c r="G150"/>
  <c r="G149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7"/>
  <c r="G137"/>
  <c r="H136"/>
  <c r="G136"/>
  <c r="H135"/>
  <c r="G135"/>
  <c r="H134"/>
  <c r="G134"/>
  <c r="H133"/>
  <c r="G133"/>
  <c r="H132"/>
  <c r="G132"/>
  <c r="H131"/>
  <c r="H130"/>
  <c r="G130"/>
  <c r="H129"/>
  <c r="G129"/>
  <c r="H128"/>
  <c r="G128"/>
  <c r="H127"/>
  <c r="G127"/>
  <c r="H126"/>
  <c r="G126"/>
  <c r="H125"/>
  <c r="G125"/>
  <c r="H123"/>
  <c r="G123"/>
  <c r="H122"/>
  <c r="G122"/>
  <c r="H121"/>
  <c r="G121"/>
  <c r="H120"/>
  <c r="G120"/>
  <c r="H119"/>
  <c r="G119"/>
  <c r="H118"/>
  <c r="G118"/>
  <c r="H117"/>
  <c r="G117"/>
  <c r="H116"/>
  <c r="G116"/>
  <c r="H113"/>
  <c r="G113"/>
  <c r="H112"/>
  <c r="G112"/>
  <c r="H111"/>
  <c r="G111"/>
  <c r="H109"/>
  <c r="G109"/>
  <c r="H108"/>
  <c r="G108"/>
  <c r="H107"/>
  <c r="G107"/>
  <c r="H106"/>
  <c r="G106"/>
  <c r="H105"/>
  <c r="G105"/>
  <c r="H104"/>
  <c r="G104"/>
  <c r="G103"/>
  <c r="H101"/>
  <c r="G101"/>
  <c r="H100"/>
  <c r="G100"/>
  <c r="H97"/>
  <c r="G97"/>
  <c r="H96"/>
  <c r="G96"/>
  <c r="H95"/>
  <c r="G95"/>
  <c r="G94"/>
  <c r="H92"/>
  <c r="G92"/>
  <c r="H91"/>
  <c r="G91"/>
  <c r="G90"/>
  <c r="H88"/>
  <c r="G88"/>
  <c r="H87"/>
  <c r="G87"/>
  <c r="H86"/>
  <c r="G86"/>
  <c r="H85"/>
  <c r="G85"/>
  <c r="H84"/>
  <c r="G84"/>
  <c r="H83"/>
  <c r="G83"/>
  <c r="H81"/>
  <c r="G81"/>
  <c r="H80"/>
  <c r="G80"/>
  <c r="H79"/>
  <c r="G79"/>
  <c r="H78"/>
  <c r="G78"/>
  <c r="H77"/>
  <c r="G77"/>
  <c r="H75"/>
  <c r="G75"/>
  <c r="H74"/>
  <c r="G74"/>
  <c r="H73"/>
  <c r="G73"/>
  <c r="H70"/>
  <c r="G70"/>
  <c r="H68"/>
  <c r="G68"/>
  <c r="H67"/>
  <c r="G67"/>
  <c r="H66"/>
  <c r="G66"/>
  <c r="H65"/>
  <c r="G65"/>
  <c r="H64"/>
  <c r="G64"/>
  <c r="H63"/>
  <c r="G63"/>
  <c r="H62"/>
  <c r="G62"/>
  <c r="G61"/>
  <c r="G60"/>
  <c r="H59"/>
  <c r="G59"/>
  <c r="H58"/>
  <c r="G58"/>
  <c r="H57"/>
  <c r="G57"/>
  <c r="H56"/>
  <c r="G56"/>
  <c r="H55"/>
  <c r="G55"/>
  <c r="H54"/>
  <c r="G54"/>
  <c r="H53"/>
  <c r="G53"/>
  <c r="H52"/>
  <c r="H51"/>
  <c r="G51"/>
  <c r="H50"/>
  <c r="G50"/>
  <c r="H49"/>
  <c r="G49"/>
  <c r="H48"/>
  <c r="G48"/>
  <c r="H47"/>
  <c r="G47"/>
  <c r="H46"/>
  <c r="G46"/>
  <c r="G45"/>
  <c r="H44"/>
  <c r="G44"/>
  <c r="H43"/>
  <c r="G43"/>
  <c r="H42"/>
  <c r="G42"/>
  <c r="H41"/>
  <c r="G41"/>
  <c r="H40"/>
  <c r="G40"/>
  <c r="H39"/>
  <c r="G39"/>
  <c r="H38"/>
  <c r="G38"/>
  <c r="H37"/>
  <c r="G37"/>
  <c r="H35"/>
  <c r="G35"/>
  <c r="H34"/>
  <c r="G34"/>
  <c r="H33"/>
  <c r="G33"/>
  <c r="H32"/>
  <c r="G32"/>
  <c r="H31"/>
  <c r="G31"/>
  <c r="H30"/>
  <c r="G30"/>
  <c r="H89" i="2"/>
  <c r="G89"/>
  <c r="H87"/>
  <c r="G87"/>
  <c r="H86"/>
  <c r="G86"/>
  <c r="H85"/>
  <c r="G85"/>
  <c r="H84"/>
  <c r="G84"/>
  <c r="H83"/>
  <c r="G83"/>
  <c r="H81"/>
  <c r="G81"/>
  <c r="H80"/>
  <c r="G80"/>
  <c r="H79"/>
  <c r="G79"/>
  <c r="H78"/>
  <c r="G78"/>
  <c r="H77"/>
  <c r="G77"/>
  <c r="H76"/>
  <c r="G76"/>
  <c r="H75"/>
  <c r="G75"/>
  <c r="H73"/>
  <c r="G73"/>
  <c r="H72"/>
  <c r="G72"/>
  <c r="H71"/>
  <c r="G71"/>
  <c r="H70"/>
  <c r="G70"/>
  <c r="H69"/>
  <c r="G69"/>
  <c r="H68"/>
  <c r="G68"/>
  <c r="H67"/>
  <c r="G67"/>
  <c r="H65"/>
  <c r="G65"/>
  <c r="H64"/>
  <c r="G64"/>
  <c r="H63"/>
  <c r="G63"/>
  <c r="H62"/>
  <c r="G62"/>
  <c r="H61"/>
  <c r="G61"/>
  <c r="H60"/>
  <c r="G60"/>
  <c r="H57"/>
  <c r="G57"/>
  <c r="H56"/>
  <c r="G56"/>
  <c r="H55"/>
  <c r="G55"/>
  <c r="H54"/>
  <c r="G54"/>
  <c r="H52"/>
  <c r="G52"/>
  <c r="H51"/>
  <c r="G51"/>
  <c r="H50"/>
  <c r="G50"/>
  <c r="H49"/>
  <c r="G49"/>
  <c r="H48"/>
  <c r="G48"/>
  <c r="H47"/>
  <c r="G47"/>
  <c r="H46"/>
  <c r="G46"/>
  <c r="H45"/>
  <c r="G45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3"/>
  <c r="G33"/>
  <c r="H32"/>
  <c r="G32"/>
  <c r="H30"/>
  <c r="G30"/>
  <c r="H29"/>
  <c r="G29"/>
  <c r="I241" i="1"/>
  <c r="I240"/>
  <c r="I239"/>
  <c r="I238"/>
  <c r="I237"/>
  <c r="I236"/>
  <c r="I234"/>
  <c r="I232"/>
  <c r="I231"/>
  <c r="I229"/>
  <c r="I228"/>
  <c r="I227"/>
  <c r="I226"/>
  <c r="I225"/>
  <c r="I224"/>
  <c r="I222"/>
  <c r="I220"/>
  <c r="I219"/>
  <c r="I217"/>
  <c r="I216"/>
  <c r="I215"/>
  <c r="I214"/>
  <c r="I212"/>
  <c r="I211"/>
  <c r="I210"/>
  <c r="I209"/>
  <c r="I207"/>
  <c r="I206"/>
  <c r="I205"/>
  <c r="I204"/>
  <c r="I203"/>
  <c r="I202"/>
  <c r="I198"/>
  <c r="I197"/>
  <c r="I196"/>
  <c r="I195"/>
  <c r="I191"/>
  <c r="I188"/>
  <c r="I187"/>
  <c r="I186"/>
  <c r="I185"/>
  <c r="I183"/>
  <c r="I182"/>
  <c r="I181"/>
  <c r="I180"/>
  <c r="I179"/>
  <c r="I178"/>
  <c r="I177"/>
  <c r="I174"/>
  <c r="I173"/>
  <c r="I169"/>
  <c r="I168"/>
  <c r="I165"/>
  <c r="I164"/>
  <c r="I163"/>
  <c r="I162"/>
  <c r="I161"/>
  <c r="I160"/>
  <c r="I158"/>
  <c r="I157"/>
  <c r="I156"/>
  <c r="I155"/>
  <c r="I153"/>
  <c r="I152"/>
  <c r="I151"/>
  <c r="I150"/>
  <c r="I149"/>
  <c r="I148"/>
  <c r="I147"/>
  <c r="I146"/>
  <c r="I144"/>
  <c r="I143"/>
  <c r="I142"/>
  <c r="I141"/>
  <c r="I140"/>
  <c r="I139"/>
  <c r="I135"/>
  <c r="I134"/>
  <c r="I130"/>
  <c r="I129"/>
  <c r="I128"/>
  <c r="I127"/>
  <c r="I124"/>
  <c r="I123"/>
  <c r="I122"/>
  <c r="I121"/>
  <c r="I120"/>
  <c r="I119"/>
  <c r="I118"/>
  <c r="I115"/>
  <c r="I112"/>
  <c r="I110"/>
  <c r="I109"/>
  <c r="I101"/>
  <c r="I99"/>
  <c r="I98"/>
  <c r="I96"/>
  <c r="I94"/>
  <c r="I93"/>
  <c r="I91"/>
  <c r="I90"/>
  <c r="I89"/>
  <c r="I87"/>
  <c r="I86"/>
  <c r="I85"/>
  <c r="I82"/>
  <c r="I81"/>
  <c r="I79"/>
  <c r="I78"/>
  <c r="I77"/>
  <c r="I76"/>
  <c r="I75"/>
  <c r="I74"/>
  <c r="I73"/>
  <c r="I72"/>
  <c r="I71"/>
  <c r="I69"/>
  <c r="I68"/>
  <c r="I67"/>
  <c r="I66"/>
  <c r="I65"/>
  <c r="I63"/>
  <c r="I61"/>
  <c r="I60"/>
  <c r="I58"/>
  <c r="I54"/>
  <c r="I52"/>
  <c r="I51"/>
  <c r="I50"/>
  <c r="I49"/>
  <c r="I48"/>
  <c r="I47"/>
  <c r="I43"/>
  <c r="I41"/>
  <c r="I40"/>
  <c r="I39"/>
  <c r="I37"/>
  <c r="I35"/>
  <c r="I33"/>
  <c r="I31"/>
  <c r="I30"/>
  <c r="I29"/>
  <c r="H241"/>
  <c r="H240"/>
  <c r="H239"/>
  <c r="H238"/>
  <c r="H237"/>
  <c r="H236"/>
  <c r="H234"/>
  <c r="H232"/>
  <c r="H231"/>
  <c r="H228"/>
  <c r="H227"/>
  <c r="H226"/>
  <c r="H225"/>
  <c r="H224"/>
  <c r="H222"/>
  <c r="H220"/>
  <c r="H219"/>
  <c r="H217"/>
  <c r="H216"/>
  <c r="H215"/>
  <c r="H214"/>
  <c r="H212"/>
  <c r="H211"/>
  <c r="H210"/>
  <c r="H209"/>
  <c r="H207"/>
  <c r="H206"/>
  <c r="H205"/>
  <c r="H204"/>
  <c r="H203"/>
  <c r="H202"/>
  <c r="H198"/>
  <c r="H197"/>
  <c r="H196"/>
  <c r="H195"/>
  <c r="H191"/>
  <c r="H188"/>
  <c r="H187"/>
  <c r="H186"/>
  <c r="H185"/>
  <c r="H183"/>
  <c r="H182"/>
  <c r="H181"/>
  <c r="H180"/>
  <c r="H179"/>
  <c r="H178"/>
  <c r="H177"/>
  <c r="H174"/>
  <c r="H173"/>
  <c r="H169"/>
  <c r="H168"/>
  <c r="H165"/>
  <c r="H164"/>
  <c r="H163"/>
  <c r="H162"/>
  <c r="H161"/>
  <c r="H160"/>
  <c r="H158"/>
  <c r="H157"/>
  <c r="H156"/>
  <c r="H155"/>
  <c r="H153"/>
  <c r="H152"/>
  <c r="H151"/>
  <c r="H150"/>
  <c r="H149"/>
  <c r="H148"/>
  <c r="H147"/>
  <c r="H146"/>
  <c r="H144"/>
  <c r="H143"/>
  <c r="H142"/>
  <c r="H141"/>
  <c r="H140"/>
  <c r="H139"/>
  <c r="H135"/>
  <c r="H134"/>
  <c r="H130"/>
  <c r="H129"/>
  <c r="H128"/>
  <c r="H127"/>
  <c r="H124"/>
  <c r="H123"/>
  <c r="H122"/>
  <c r="H121"/>
  <c r="H120"/>
  <c r="H119"/>
  <c r="H118"/>
  <c r="H116"/>
  <c r="H115"/>
  <c r="H114"/>
  <c r="H112"/>
  <c r="H111"/>
  <c r="H110"/>
  <c r="H109"/>
  <c r="H108"/>
  <c r="H107"/>
  <c r="H106"/>
  <c r="H105"/>
  <c r="H104"/>
  <c r="H102"/>
  <c r="H101"/>
  <c r="H100"/>
  <c r="H99"/>
  <c r="H98"/>
  <c r="H97"/>
  <c r="H96"/>
  <c r="H94"/>
  <c r="H93"/>
  <c r="H91"/>
  <c r="H90"/>
  <c r="H89"/>
  <c r="H87"/>
  <c r="H86"/>
  <c r="H85"/>
  <c r="H82"/>
  <c r="H81"/>
  <c r="H79"/>
  <c r="H78"/>
  <c r="H77"/>
  <c r="H76"/>
  <c r="H75"/>
  <c r="H74"/>
  <c r="H73"/>
  <c r="H72"/>
  <c r="H71"/>
  <c r="H69"/>
  <c r="H68"/>
  <c r="H67"/>
  <c r="H66"/>
  <c r="H65"/>
  <c r="H63"/>
  <c r="H61"/>
  <c r="H60"/>
  <c r="H59"/>
  <c r="H58"/>
  <c r="H54"/>
  <c r="H52"/>
  <c r="H51"/>
  <c r="H50"/>
  <c r="H49"/>
  <c r="H48"/>
  <c r="H47"/>
  <c r="H43"/>
  <c r="H41"/>
  <c r="H40"/>
  <c r="H39"/>
  <c r="H37"/>
  <c r="H35"/>
  <c r="H33"/>
  <c r="H31"/>
  <c r="H30"/>
  <c r="H29"/>
  <c r="IV154"/>
  <c r="H46"/>
  <c r="G52" i="4"/>
  <c r="G89"/>
  <c r="H64" i="1"/>
  <c r="H32"/>
  <c r="H45"/>
  <c r="G139" i="4"/>
  <c r="G110"/>
  <c r="H233" i="1"/>
  <c r="G124" i="4"/>
  <c r="H235" i="1"/>
  <c r="G29" i="4"/>
  <c r="G194"/>
  <c r="G178"/>
  <c r="H57" i="1"/>
  <c r="H149" i="4"/>
  <c r="H29"/>
  <c r="H103"/>
  <c r="I114" i="1"/>
  <c r="I46"/>
  <c r="I59"/>
  <c r="I235"/>
  <c r="I84"/>
  <c r="I116"/>
  <c r="I45"/>
  <c r="I172"/>
  <c r="H184" i="4"/>
  <c r="G184"/>
  <c r="H148"/>
  <c r="E138"/>
  <c r="I25" i="7"/>
  <c r="I24" s="1"/>
  <c r="H124" i="4"/>
  <c r="G163"/>
  <c r="H172" i="1"/>
  <c r="H165" i="4"/>
  <c r="G165"/>
  <c r="H60"/>
  <c r="H213" i="1"/>
  <c r="H194" i="4"/>
  <c r="G162"/>
  <c r="G138"/>
  <c r="I171" i="1"/>
  <c r="I53"/>
  <c r="H188" i="4"/>
  <c r="H72"/>
  <c r="H45"/>
  <c r="H138"/>
  <c r="H162"/>
  <c r="I230" i="1"/>
  <c r="I233"/>
  <c r="I208"/>
  <c r="K240" i="8" l="1"/>
  <c r="H121"/>
  <c r="K122"/>
  <c r="J122"/>
  <c r="H186" i="4"/>
  <c r="E169"/>
  <c r="G76"/>
  <c r="E71"/>
  <c r="H76"/>
  <c r="H223" i="1"/>
  <c r="I154"/>
  <c r="F137"/>
  <c r="E83"/>
  <c r="H92"/>
  <c r="H53"/>
  <c r="H42"/>
  <c r="H34"/>
  <c r="I95"/>
  <c r="H24" i="7"/>
  <c r="E24" s="1"/>
  <c r="F24" s="1"/>
  <c r="F25"/>
  <c r="G186" i="4"/>
  <c r="H114"/>
  <c r="G102"/>
  <c r="E98"/>
  <c r="G98" s="1"/>
  <c r="G99"/>
  <c r="H93"/>
  <c r="H113" i="1"/>
  <c r="H62"/>
  <c r="G74" i="2"/>
  <c r="H31"/>
  <c r="I42" i="1"/>
  <c r="H36"/>
  <c r="H166"/>
  <c r="H126"/>
  <c r="H84"/>
  <c r="G283" i="8"/>
  <c r="H215"/>
  <c r="K215" s="1"/>
  <c r="H84"/>
  <c r="D27" i="5"/>
  <c r="E27"/>
  <c r="G171" i="4"/>
  <c r="D26"/>
  <c r="G170"/>
  <c r="G28"/>
  <c r="H170"/>
  <c r="H171"/>
  <c r="H115"/>
  <c r="H82"/>
  <c r="G169"/>
  <c r="H99"/>
  <c r="H28"/>
  <c r="H82" i="2"/>
  <c r="H66"/>
  <c r="G66"/>
  <c r="E58"/>
  <c r="H59"/>
  <c r="G59"/>
  <c r="D58"/>
  <c r="H53"/>
  <c r="G44"/>
  <c r="H34"/>
  <c r="G34"/>
  <c r="H28"/>
  <c r="G28"/>
  <c r="I223" i="1"/>
  <c r="I218"/>
  <c r="H218"/>
  <c r="H221"/>
  <c r="I221"/>
  <c r="I213"/>
  <c r="H199"/>
  <c r="H200"/>
  <c r="H201"/>
  <c r="H194"/>
  <c r="H189"/>
  <c r="I190"/>
  <c r="F175"/>
  <c r="I184"/>
  <c r="H167"/>
  <c r="I167"/>
  <c r="I159"/>
  <c r="H154"/>
  <c r="I145"/>
  <c r="F136"/>
  <c r="F131" s="1"/>
  <c r="H138"/>
  <c r="I138"/>
  <c r="H133"/>
  <c r="H132"/>
  <c r="I133"/>
  <c r="I132"/>
  <c r="I126"/>
  <c r="I117"/>
  <c r="I113"/>
  <c r="I92"/>
  <c r="H44"/>
  <c r="I201"/>
  <c r="I200"/>
  <c r="I57"/>
  <c r="I70"/>
  <c r="F56"/>
  <c r="F27"/>
  <c r="E27"/>
  <c r="H38"/>
  <c r="I38"/>
  <c r="I28"/>
  <c r="H283" i="8"/>
  <c r="G240"/>
  <c r="J240" s="1"/>
  <c r="H137"/>
  <c r="G215"/>
  <c r="G84"/>
  <c r="H176" i="1"/>
  <c r="I176"/>
  <c r="H103"/>
  <c r="F83"/>
  <c r="H88"/>
  <c r="I88"/>
  <c r="H208"/>
  <c r="J215" i="8" l="1"/>
  <c r="J137"/>
  <c r="K137"/>
  <c r="K121"/>
  <c r="J121"/>
  <c r="H120"/>
  <c r="H170" i="1"/>
  <c r="F170"/>
  <c r="I170" s="1"/>
  <c r="H27"/>
  <c r="E27" i="4"/>
  <c r="E26" s="1"/>
  <c r="H98"/>
  <c r="H27" i="8"/>
  <c r="H131" i="1"/>
  <c r="G27" i="8"/>
  <c r="H169" i="4"/>
  <c r="G71"/>
  <c r="H71"/>
  <c r="G58" i="2"/>
  <c r="H58"/>
  <c r="H27"/>
  <c r="E26"/>
  <c r="E25" s="1"/>
  <c r="H25" s="1"/>
  <c r="G27"/>
  <c r="I199" i="1"/>
  <c r="I193"/>
  <c r="I189"/>
  <c r="H175"/>
  <c r="H136"/>
  <c r="H137"/>
  <c r="H125"/>
  <c r="I125"/>
  <c r="I136"/>
  <c r="I137"/>
  <c r="I56"/>
  <c r="H56"/>
  <c r="I27"/>
  <c r="I103"/>
  <c r="I175"/>
  <c r="I166"/>
  <c r="I83"/>
  <c r="H83"/>
  <c r="F55"/>
  <c r="H193"/>
  <c r="E55"/>
  <c r="K120" i="8" l="1"/>
  <c r="J120"/>
  <c r="G27" i="4"/>
  <c r="H27"/>
  <c r="G198" i="8"/>
  <c r="H26" i="4"/>
  <c r="G26"/>
  <c r="G26" i="2"/>
  <c r="H26"/>
  <c r="G25"/>
  <c r="F26" i="1"/>
  <c r="I192"/>
  <c r="H192"/>
  <c r="I131"/>
  <c r="H198" i="8"/>
  <c r="I55" i="1"/>
  <c r="E26"/>
  <c r="H55"/>
  <c r="H216" i="8" l="1"/>
  <c r="K198"/>
  <c r="G216"/>
  <c r="G284" s="1"/>
  <c r="J198"/>
  <c r="H26" i="1"/>
  <c r="I26"/>
  <c r="H284" i="8" l="1"/>
  <c r="K216"/>
  <c r="J216"/>
</calcChain>
</file>

<file path=xl/sharedStrings.xml><?xml version="1.0" encoding="utf-8"?>
<sst xmlns="http://schemas.openxmlformats.org/spreadsheetml/2006/main" count="1548" uniqueCount="1175">
  <si>
    <t>Transfera za pokriće dijela mirovine po osnovu priznatog posebnog staža iz Člana 94 Zakona o PIO/MIO</t>
  </si>
  <si>
    <t>Ostali transferi PIO/MIO</t>
  </si>
  <si>
    <t>Tekući transferi za zapošljavanje (36+37)</t>
  </si>
  <si>
    <t>Transfer za Federalni zavod za zapošljavanje</t>
  </si>
  <si>
    <t>Transfer za kantonalne službe za zapošljavanje</t>
  </si>
  <si>
    <t>Tekući transferi za zdravstvo  (39+…...+43)</t>
  </si>
  <si>
    <t>Transfer za zdravstvene institucije od značaja za Federaciju</t>
  </si>
  <si>
    <t>Transfer za zdra.institucije - nabavka injekcija</t>
  </si>
  <si>
    <t>Transfer za Zavod zdravstvenog osiguranja i reosiguranja Federacije Bosne i Hercegovine</t>
  </si>
  <si>
    <t>Transfer za Kantonalne zavode zdra.osiguranja</t>
  </si>
  <si>
    <t>Ostali transferi za zdravstvo</t>
  </si>
  <si>
    <t>Transferi za Centre za socijalni rad  (r.br.45)</t>
  </si>
  <si>
    <t>Transferi za Centre za socijalni rad</t>
  </si>
  <si>
    <t>Tekući transferi pojedincima (47+51+57+64+68)</t>
  </si>
  <si>
    <t>Transferi pojedincima po osnovu penzionog osiguranja (48+….+50)</t>
  </si>
  <si>
    <t>Isplate mirovina/ penzija</t>
  </si>
  <si>
    <t>Doprinosi zdravstvenog osiguranja na teret penzija</t>
  </si>
  <si>
    <t>Ostala davanja pojedincima na osnovu penziono-invalidskog osiguranja</t>
  </si>
  <si>
    <t>Transferi pojedincima po osnovu materijalno-socijalne sigurnosti nezaposlenih lica (52+....…+56)</t>
  </si>
  <si>
    <t>Novčana pomoć nezaposlenima</t>
  </si>
  <si>
    <t>Novčana pomoć invalidnim licima</t>
  </si>
  <si>
    <t>Novčane naknade nezaposlenim licima</t>
  </si>
  <si>
    <t xml:space="preserve">Doprinos za zdravstveno osiguranje za nezaposlene  </t>
  </si>
  <si>
    <t>Ostale isplate pojedincima iz materijano-socijalne sigurnosti nezaposlenih lica</t>
  </si>
  <si>
    <t>Ostali tekući transferi pojedincima (58+......…+63)</t>
  </si>
  <si>
    <t>Beneficije za socijalnu zaštitu</t>
  </si>
  <si>
    <t>Izdaci za vojne invalide, ranjene borce i porodice poginulih boraca</t>
  </si>
  <si>
    <t>Izdaci za raseljena lica</t>
  </si>
  <si>
    <t>Isplate stipendija</t>
  </si>
  <si>
    <t>Transfer civilnim žrtvama rata</t>
  </si>
  <si>
    <t>Ostali transferi pojedincima</t>
  </si>
  <si>
    <t>Transferi pojedincima za  posebne namjene (65+66+67)</t>
  </si>
  <si>
    <t>Transfer za posebne namjene - elemtarne nepogode</t>
  </si>
  <si>
    <t xml:space="preserve">Transferi za lica sa invaliditetom - neratni invalidi </t>
  </si>
  <si>
    <t>Transfer za prijevoz učenika</t>
  </si>
  <si>
    <r>
      <t>Transferi pojedincima na području zdravstvenog osiguranja</t>
    </r>
    <r>
      <rPr>
        <sz val="9"/>
        <color indexed="57"/>
        <rFont val="Arial"/>
        <family val="2"/>
      </rPr>
      <t xml:space="preserve"> </t>
    </r>
    <r>
      <rPr>
        <sz val="9"/>
        <rFont val="Arial"/>
        <family val="2"/>
      </rPr>
      <t>(69+….+72)</t>
    </r>
  </si>
  <si>
    <t xml:space="preserve">Naknada plaća zbog privremene spriječenosti za rad na teret zdravstvenog osiguranja </t>
  </si>
  <si>
    <t xml:space="preserve">Naknada putnih troškova i dnevnica zbog ostvarivanja zdravstvene zaštite </t>
  </si>
  <si>
    <t xml:space="preserve">Pogrebni troškovi </t>
  </si>
  <si>
    <t>Ostali transferi pojedincima na području zdravstvenog osiguranja</t>
  </si>
  <si>
    <t>Tekući transferi neprofitnim organizacijama (74+77+85)</t>
  </si>
  <si>
    <t>Tekući transferi neprofitnim organizacijama (75+76)</t>
  </si>
  <si>
    <t xml:space="preserve">Tekući transferi vjerskim zajednicama </t>
  </si>
  <si>
    <t>Ostali tekući transferi neprofitnim organizacijama (78+.....…+84)</t>
  </si>
  <si>
    <t>Tekući transfer za podršku fondaciji za stambeno zbrinjavanje RVI i boračku populaciju</t>
  </si>
  <si>
    <t>Tekući transfer za oblast nauke</t>
  </si>
  <si>
    <t>Tekući transfer za parlamentarne političke partije</t>
  </si>
  <si>
    <t>Tekući transfer udruženjima građana</t>
  </si>
  <si>
    <t>Tekući transfer za obnovu kulturnog i graditeljskog nasljeđa</t>
  </si>
  <si>
    <t>Transfer fondu za studentske zajmove</t>
  </si>
  <si>
    <t>Ostali transferi neprofitnim organizacijama</t>
  </si>
  <si>
    <t>Transfer kazneno popravnih zavoda (86+87+88)</t>
  </si>
  <si>
    <t xml:space="preserve">Transfer kazneno popravnih zavoda za doprinos poslodavca </t>
  </si>
  <si>
    <t>Transfer kazneno popravnih zavoda za bruto plaće i naknade</t>
  </si>
  <si>
    <t>Transfer kazneno popravnih zavoda za naknade troškova zaposlenih</t>
  </si>
  <si>
    <t>Subvencije javnim preduzećima (90+99+106)</t>
  </si>
  <si>
    <t>Subvencije javnim preduzećima (91+...…+98)</t>
  </si>
  <si>
    <t xml:space="preserve">Subvencije industrijskoj proizvodnji </t>
  </si>
  <si>
    <t xml:space="preserve">Subvencije poljoprivrednoj proizvodnji </t>
  </si>
  <si>
    <t xml:space="preserve">Subvencije za mlijeko i duhan </t>
  </si>
  <si>
    <t xml:space="preserve">Subvencije željeznicama </t>
  </si>
  <si>
    <t xml:space="preserve">Subvencije za veterinarstvo </t>
  </si>
  <si>
    <t xml:space="preserve">Subvencije prehrambenoj industriji </t>
  </si>
  <si>
    <t>Poticaj za projekte u poljoprivredi</t>
  </si>
  <si>
    <t>Ostale subvencije javnim preduzećima  (100+…..…+105)</t>
  </si>
  <si>
    <t xml:space="preserve">Subvencije javnim komunalnim preduzećima </t>
  </si>
  <si>
    <t>Subvencije preduzećima za vodovod i kanalizaciju</t>
  </si>
  <si>
    <t>Subvencija za  aerodrome</t>
  </si>
  <si>
    <t>Subvencija za avio kompanije</t>
  </si>
  <si>
    <t>Subvencije javnim transportnim preduzećima</t>
  </si>
  <si>
    <t>Subvencije ostalim javnim preduzećima</t>
  </si>
  <si>
    <t>Subvencije za aktivnu politiku zapošljavanja javnim preduzećima (107+….….112)</t>
  </si>
  <si>
    <t>Subvencije za prekvalifikaciju, dokvalifikaciju i specijalizaciju</t>
  </si>
  <si>
    <t>Subvencije za zapošljavanje invalidnih lica</t>
  </si>
  <si>
    <t>Subvencije za zapošljavanje pripravnika</t>
  </si>
  <si>
    <t>Subvencije za zapošljavanje teže zapošljivih kategorija</t>
  </si>
  <si>
    <t>Subvencije za javne radove</t>
  </si>
  <si>
    <t>Ostale subvencije za aktivnu politiku zapošljavanja</t>
  </si>
  <si>
    <t>Subvencije privatnim preduzećima i poduzetnicima (114+123+130)</t>
  </si>
  <si>
    <t>Subvencije privatnim preduzećima i poduzetnicima    (115+…….+122)</t>
  </si>
  <si>
    <t xml:space="preserve">Subvencije-Podsticaji industrijskoj proizvodnji </t>
  </si>
  <si>
    <t xml:space="preserve">Podsticaj poljoprivrednoj proizvodnji </t>
  </si>
  <si>
    <t xml:space="preserve">Podsticaj za projekte u poljoprivredi </t>
  </si>
  <si>
    <t xml:space="preserve">Ostale subvencije privatnim preduzećima i poduzetnicima </t>
  </si>
  <si>
    <t>Subvencije za poticaj razvoja, poduzetništva i obrta (124+……..+129)</t>
  </si>
  <si>
    <t>Subvencije za potporu i promociju obrta i poduzetništva</t>
  </si>
  <si>
    <t>Subvencije za izgradnju poduzetničke infrastrukture</t>
  </si>
  <si>
    <t>Subvencije za podršku obrtničkim komorama, nižim nivoima vlasti, udruženjima, obrazovnim institucijama</t>
  </si>
  <si>
    <t>Subvencije za implementaciju novih znanja, tehnologija i standarda</t>
  </si>
  <si>
    <t>Subvencije za rast i razvoj MSP-a i obrta</t>
  </si>
  <si>
    <t>Subvencije za potporu novoosnovanim subjektima MSP-a (malog i srednjeg poduzetništva)</t>
  </si>
  <si>
    <t>Subvencije za aktivnu politiku zapošljavanja privatnim preduzećima i poduzetnicima   (131+…….+136)</t>
  </si>
  <si>
    <t>Subvencije finansijskim institucijama (r. br.138)</t>
  </si>
  <si>
    <t>Subvencije finansijskim institucijama (r. br. 139)</t>
  </si>
  <si>
    <t>Tekući transferi u inostranstvo (141+142+143)</t>
  </si>
  <si>
    <t xml:space="preserve">Tekući transferi stranim vladama </t>
  </si>
  <si>
    <t xml:space="preserve">Tekući transferi međunarodnim organizacijama </t>
  </si>
  <si>
    <t xml:space="preserve">Ostali tekući transferi u inostranstvo </t>
  </si>
  <si>
    <t>Kapitalni transferi (145+159+161+163+165+167+169)</t>
  </si>
  <si>
    <t>Kapitalni transferi drugim nivoima vlasti I fondovima (146+153+157)</t>
  </si>
  <si>
    <t>Kapitalni Transferi drugim nivoima vlasti (147+...…+152)</t>
  </si>
  <si>
    <t>Kapitalni transferi Državi</t>
  </si>
  <si>
    <t>KapitalnitTransferi Federaciji</t>
  </si>
  <si>
    <t>Kapitalni Transferi Republici Srpskoj</t>
  </si>
  <si>
    <t>Kapitalni Transferi kantonima</t>
  </si>
  <si>
    <t>Kapitalni Transferi gradovima</t>
  </si>
  <si>
    <t>Kapitalni Transferi općinama</t>
  </si>
  <si>
    <t>Kapitalni transferi za zdravstvo (154+155+156)</t>
  </si>
  <si>
    <t xml:space="preserve">Kapitalni transferi za zdravstvo </t>
  </si>
  <si>
    <t>Kapitalni transfer za Zavod zdravstvenog osiguranja i reosiguranja Federacije BiH</t>
  </si>
  <si>
    <t>Kapitalni transfer za Kantonalne zavode zdravstvenog osiguranja</t>
  </si>
  <si>
    <t>Kapitalni transferi drugim javnim fondovima (r.br.158)</t>
  </si>
  <si>
    <t xml:space="preserve">Kapitalni transferi drugim javnim fondovima </t>
  </si>
  <si>
    <t>Kapitalni transferi pojedincima  (r.br.160)</t>
  </si>
  <si>
    <t xml:space="preserve">Kapitalni transferi pojedincima </t>
  </si>
  <si>
    <t>Kapitalni transferi neprofitnim organizacijama (r.br.162)</t>
  </si>
  <si>
    <t xml:space="preserve">Kapitalni transferi neprofitnim organizacijama </t>
  </si>
  <si>
    <t xml:space="preserve">Kapitalni transferi javnim preduzećima (r.br.164) </t>
  </si>
  <si>
    <t>Kapitalni transferi privatnim preduzećima i poduzetnicima (r.br.166)</t>
  </si>
  <si>
    <t xml:space="preserve">Kapitalni transferi privatnim preduzećima i poduzetnicima  </t>
  </si>
  <si>
    <t>Kapitalni transferi finansijskim institucijama (r.br.168)</t>
  </si>
  <si>
    <t xml:space="preserve">Kapitalni  transferi  finansijskim institucijama </t>
  </si>
  <si>
    <t>Kapitalni transferi u inostranstvo (170+171+172)</t>
  </si>
  <si>
    <t xml:space="preserve">Kapitalni transferi stranim  vladama </t>
  </si>
  <si>
    <t>Kapitalni trans. međunarodnim organiza.</t>
  </si>
  <si>
    <t>Ostali kapitalni transferi u inostranstvo</t>
  </si>
  <si>
    <t>Obrazac 5.</t>
  </si>
  <si>
    <t>Klasifikacija rashoda i izdataka budžeta po  funkcionalnoj klasifikaciji</t>
  </si>
  <si>
    <t>Funk. kod</t>
  </si>
  <si>
    <t xml:space="preserve">Budžet/
finansijski plan - izmjene i dopune </t>
  </si>
  <si>
    <t>Ukupni rashodi (zbir funkcija) (2+11+17+24+34+41+48+55+62+71)</t>
  </si>
  <si>
    <t>01</t>
  </si>
  <si>
    <t>Opšte javne usluge       (3+…..+10)</t>
  </si>
  <si>
    <t>011</t>
  </si>
  <si>
    <t>Izvršni i zakonodavni organi, finansijski i fiskalni poslovi, spoljni poslovi</t>
  </si>
  <si>
    <t>012</t>
  </si>
  <si>
    <t>Strana ekonomska pomoć</t>
  </si>
  <si>
    <t>013</t>
  </si>
  <si>
    <t>Opće usluge</t>
  </si>
  <si>
    <t>014</t>
  </si>
  <si>
    <t>Osnovno istraživanje</t>
  </si>
  <si>
    <t>015</t>
  </si>
  <si>
    <t>IiR Opće javne usluge</t>
  </si>
  <si>
    <t>016</t>
  </si>
  <si>
    <t>Opće javne usluge n. k.</t>
  </si>
  <si>
    <t>017</t>
  </si>
  <si>
    <t xml:space="preserve">Transakcije vezane za javni dug </t>
  </si>
  <si>
    <t>018</t>
  </si>
  <si>
    <t>Transferi opšteg karaktera između različitih nivoa vlasti</t>
  </si>
  <si>
    <t>02</t>
  </si>
  <si>
    <t>Odbrana      (12+….+16)</t>
  </si>
  <si>
    <t>021</t>
  </si>
  <si>
    <t>Vojna odbrana</t>
  </si>
  <si>
    <t>022</t>
  </si>
  <si>
    <t>Civilna odbrana</t>
  </si>
  <si>
    <t>023</t>
  </si>
  <si>
    <t>Inostrana  vojna pomoć</t>
  </si>
  <si>
    <t>024</t>
  </si>
  <si>
    <t>IiR Odbrana</t>
  </si>
  <si>
    <t>025</t>
  </si>
  <si>
    <t>Odbrana n. k.</t>
  </si>
  <si>
    <t>03</t>
  </si>
  <si>
    <t>Javni red i sigurnost       (18+….+23)</t>
  </si>
  <si>
    <t>031</t>
  </si>
  <si>
    <t>Policijske usluge</t>
  </si>
  <si>
    <t>032</t>
  </si>
  <si>
    <t xml:space="preserve">Usluge protivpožarne zaštite </t>
  </si>
  <si>
    <t>033</t>
  </si>
  <si>
    <t>Sudovi</t>
  </si>
  <si>
    <t>034</t>
  </si>
  <si>
    <t>Zatvori</t>
  </si>
  <si>
    <t>035</t>
  </si>
  <si>
    <t>IiR  Javni red i sigurnost</t>
  </si>
  <si>
    <t>036</t>
  </si>
  <si>
    <t>Javni red i sigurnost n. k.</t>
  </si>
  <si>
    <t>04</t>
  </si>
  <si>
    <t>Ekonomski poslovi    (25+….+33)</t>
  </si>
  <si>
    <t>041</t>
  </si>
  <si>
    <t>Opći ekonomski, komercijalni i poslovi po pitanju rada</t>
  </si>
  <si>
    <t>042</t>
  </si>
  <si>
    <t>Poljoprivreda, šumarstvo, lov i ribolov</t>
  </si>
  <si>
    <t>043</t>
  </si>
  <si>
    <t>Gorivo i energija</t>
  </si>
  <si>
    <t>044</t>
  </si>
  <si>
    <t xml:space="preserve">Rudarstvo, proizvodnja i izgradnja </t>
  </si>
  <si>
    <t>045</t>
  </si>
  <si>
    <t>Transport</t>
  </si>
  <si>
    <t>046</t>
  </si>
  <si>
    <t>Komunikacije</t>
  </si>
  <si>
    <t>047</t>
  </si>
  <si>
    <t>Ostale industrije</t>
  </si>
  <si>
    <t>048</t>
  </si>
  <si>
    <t>IiR Ekonomski poslovi</t>
  </si>
  <si>
    <t>049</t>
  </si>
  <si>
    <t>Ekonomski poslovi n. k.</t>
  </si>
  <si>
    <t>05</t>
  </si>
  <si>
    <t>Zaštita životne sredine      (35+…..+40)</t>
  </si>
  <si>
    <t>051</t>
  </si>
  <si>
    <t xml:space="preserve">Upravljanje otpadom </t>
  </si>
  <si>
    <t>052</t>
  </si>
  <si>
    <t>Upravljanje otpadnim vodama</t>
  </si>
  <si>
    <t>053</t>
  </si>
  <si>
    <t>Smanjenje zagađenosti</t>
  </si>
  <si>
    <t>054</t>
  </si>
  <si>
    <t>Zaštita raznovrsnosti flore i faune i zaštita krajolika</t>
  </si>
  <si>
    <t>055</t>
  </si>
  <si>
    <r>
      <t>IiR Zaštita životne sredine</t>
    </r>
    <r>
      <rPr>
        <sz val="11"/>
        <rFont val="Arial"/>
        <family val="2"/>
        <charset val="238"/>
      </rPr>
      <t xml:space="preserve"> </t>
    </r>
  </si>
  <si>
    <t>056</t>
  </si>
  <si>
    <t>Zaštita životne sredine n. k.</t>
  </si>
  <si>
    <t>06</t>
  </si>
  <si>
    <t>Stambeni i zajednički poslovi    (42+….+47)</t>
  </si>
  <si>
    <t>061</t>
  </si>
  <si>
    <t>Stambeni razvoj</t>
  </si>
  <si>
    <t>062</t>
  </si>
  <si>
    <t>Razvoj zajednice</t>
  </si>
  <si>
    <t>063</t>
  </si>
  <si>
    <t>Vodosnabdijevanje</t>
  </si>
  <si>
    <t>064</t>
  </si>
  <si>
    <t>Ulična rasvjeta</t>
  </si>
  <si>
    <t>065</t>
  </si>
  <si>
    <t>IiR Stambeni i zajednički poslovi</t>
  </si>
  <si>
    <t>066</t>
  </si>
  <si>
    <t>Stambeni i zajednički poslovi n. k.</t>
  </si>
  <si>
    <t>07</t>
  </si>
  <si>
    <t>Zdravstvo    (49+….+54)</t>
  </si>
  <si>
    <t>071</t>
  </si>
  <si>
    <t>Medicinski proizvodi, uređaji i oprema</t>
  </si>
  <si>
    <t>072</t>
  </si>
  <si>
    <t>Vanbolničke usluge</t>
  </si>
  <si>
    <t>073</t>
  </si>
  <si>
    <t>Bolničke usluge</t>
  </si>
  <si>
    <t>074</t>
  </si>
  <si>
    <t>Usluge zdravstvene zaštite</t>
  </si>
  <si>
    <t>075</t>
  </si>
  <si>
    <t>IiR Zdravstvo</t>
  </si>
  <si>
    <t>076</t>
  </si>
  <si>
    <t>Zdravstvo n. k.</t>
  </si>
  <si>
    <t>08</t>
  </si>
  <si>
    <t>Rekreacija, kultura i religija     (56+….+61)</t>
  </si>
  <si>
    <t>081</t>
  </si>
  <si>
    <t>Usluge sporta i rekreacije</t>
  </si>
  <si>
    <t>082</t>
  </si>
  <si>
    <t xml:space="preserve">Usluge kulture </t>
  </si>
  <si>
    <t>083</t>
  </si>
  <si>
    <r>
      <t>Usluge emitovanja i izdavaštva</t>
    </r>
    <r>
      <rPr>
        <sz val="11"/>
        <rFont val="Arial"/>
        <family val="2"/>
        <charset val="238"/>
      </rPr>
      <t xml:space="preserve"> </t>
    </r>
  </si>
  <si>
    <t>084</t>
  </si>
  <si>
    <r>
      <t>Religijske i druge zajedničke usluge</t>
    </r>
    <r>
      <rPr>
        <sz val="11"/>
        <rFont val="Arial"/>
        <family val="2"/>
        <charset val="238"/>
      </rPr>
      <t xml:space="preserve"> </t>
    </r>
  </si>
  <si>
    <t>085</t>
  </si>
  <si>
    <t>IiR Rekreacija, kultura i religija</t>
  </si>
  <si>
    <t>086</t>
  </si>
  <si>
    <t>Rekreacija, kultura i religija n. k.</t>
  </si>
  <si>
    <t>09</t>
  </si>
  <si>
    <t>Obrazovanje         (63+…..+70)</t>
  </si>
  <si>
    <t>091</t>
  </si>
  <si>
    <t>Predškolsko i osnovno obrazovanje</t>
  </si>
  <si>
    <t>092</t>
  </si>
  <si>
    <t>Srednje obrazovanje</t>
  </si>
  <si>
    <t>093</t>
  </si>
  <si>
    <t>Obrazovanje poslije srednje škole koje nije visoko obrazovanje</t>
  </si>
  <si>
    <t>094</t>
  </si>
  <si>
    <t>Visoko obrazovanje</t>
  </si>
  <si>
    <t>095</t>
  </si>
  <si>
    <t>Obrazovanje koje nije definisano nivoom</t>
  </si>
  <si>
    <t>096</t>
  </si>
  <si>
    <t>Pomoćne usluge obrazovanju</t>
  </si>
  <si>
    <t>097</t>
  </si>
  <si>
    <t>IiR Obrazovanje</t>
  </si>
  <si>
    <t>098</t>
  </si>
  <si>
    <t>Obrazovanje n. k.</t>
  </si>
  <si>
    <t>10</t>
  </si>
  <si>
    <t>Socijalna zaštita      (72+…..+80)</t>
  </si>
  <si>
    <t>101</t>
  </si>
  <si>
    <t>Bolest i hendikepiranost</t>
  </si>
  <si>
    <t>102</t>
  </si>
  <si>
    <t>Starost</t>
  </si>
  <si>
    <t>103</t>
  </si>
  <si>
    <t>Nasljednici</t>
  </si>
  <si>
    <t>104</t>
  </si>
  <si>
    <t>Porodica i djeca</t>
  </si>
  <si>
    <t>105</t>
  </si>
  <si>
    <t>Nezaposlenost</t>
  </si>
  <si>
    <t>106</t>
  </si>
  <si>
    <t>Stanovanje</t>
  </si>
  <si>
    <t>107</t>
  </si>
  <si>
    <t>Socijalno isključenje n. k.</t>
  </si>
  <si>
    <t>108</t>
  </si>
  <si>
    <t>IiR Socijalna zaštita</t>
  </si>
  <si>
    <t>109</t>
  </si>
  <si>
    <t>Socijalna zaštita n. k.</t>
  </si>
  <si>
    <t>Obrazac 6.</t>
  </si>
  <si>
    <t xml:space="preserve">         </t>
  </si>
  <si>
    <t>Opština: ________________________________________</t>
  </si>
  <si>
    <t>Djelatnost po standardnoj klasifikaciji: ______________</t>
  </si>
  <si>
    <t>Registar doznaka iz tekuće rezerve budžeta</t>
  </si>
  <si>
    <t>R.b.</t>
  </si>
  <si>
    <t>Datum donošenja Odluke - Rješenja</t>
  </si>
  <si>
    <t>Ekon. Kod</t>
  </si>
  <si>
    <t>Institucija kojoj se odobrava izdvajanje sredstava</t>
  </si>
  <si>
    <t>Opis i svrha isplate, broj Odluke - Rješenja o odobravanju izdvajanja sredstava</t>
  </si>
  <si>
    <t>Iznos na koji glasi Odluka - Rješenje</t>
  </si>
  <si>
    <t>Iznos realizacije sredstava po Odluci - Rješenju</t>
  </si>
  <si>
    <t>Datum realizacije Odluke - Rješenja</t>
  </si>
  <si>
    <t>Iznos nerealizovan po Odluci - Rješenju</t>
  </si>
  <si>
    <t>Ukupno</t>
  </si>
  <si>
    <t>Budžet</t>
  </si>
  <si>
    <t xml:space="preserve">Postotak od iznosa u budžetu </t>
  </si>
  <si>
    <t>Obrazac 7.</t>
  </si>
  <si>
    <t>Registar neizmirenih obaveza</t>
  </si>
  <si>
    <t>Stanje ukupnih obaveza na početku perioda za koji se izvještava</t>
  </si>
  <si>
    <t>Stanje na kraju perioda za koji se izvještava</t>
  </si>
  <si>
    <t>Promjene ukupnih obaveza u toku perioda izvješatavanja</t>
  </si>
  <si>
    <t>3     ( 2 - 1 )</t>
  </si>
  <si>
    <t>Ukupno neizmirene obaveze  (r.br. 2)</t>
  </si>
  <si>
    <t>Obaveze prema radnicima    (4+5+6)</t>
  </si>
  <si>
    <t>341100;  341200</t>
  </si>
  <si>
    <t xml:space="preserve">                            Obaveze za plaće</t>
  </si>
  <si>
    <t xml:space="preserve">                            Obaveze za doprinose iz plaća</t>
  </si>
  <si>
    <t xml:space="preserve">                            Ostale obaveze po osnovu rada</t>
  </si>
  <si>
    <t>311200;  311300</t>
  </si>
  <si>
    <t xml:space="preserve">                           Ostale obaveze</t>
  </si>
  <si>
    <t>Transferi kantonima</t>
  </si>
  <si>
    <t>Transferi općinama</t>
  </si>
  <si>
    <t>Ostali transferi drugim nivoima vlasti</t>
  </si>
  <si>
    <t>PIO/MIO</t>
  </si>
  <si>
    <t>ZZO</t>
  </si>
  <si>
    <t>Ostali vanbudžetski fondovi</t>
  </si>
  <si>
    <t>Obaveze za transfere pojedincima</t>
  </si>
  <si>
    <t>Obaveze za subvencije</t>
  </si>
  <si>
    <t>Obaveze za ostale transfere</t>
  </si>
  <si>
    <t xml:space="preserve">Ostale tekuće obaveze </t>
  </si>
  <si>
    <t>Zajmovi primljeni kroz Državu</t>
  </si>
  <si>
    <t>Obaveze od inozemnog zaduživanja</t>
  </si>
  <si>
    <t>Obaveze od domaćeg zaduživanja</t>
  </si>
  <si>
    <t>Obaveze po unutarnjem dugu</t>
  </si>
  <si>
    <t xml:space="preserve">Obaveze po osnovi vrijednosnih papira </t>
  </si>
  <si>
    <t xml:space="preserve">Razgraničeni prihodi </t>
  </si>
  <si>
    <t>Razgraničeni rashodi</t>
  </si>
  <si>
    <t>Ostali razgraničeni rashodi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</si>
  <si>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</si>
  <si>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</si>
  <si>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</si>
  <si>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</si>
  <si>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</si>
  <si>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</si>
  <si>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</si>
  <si>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>Ostvareni kumulativni iznos istog perioda prethodne god.</t>
  </si>
  <si>
    <t>Procenat  2/1
 x 100</t>
  </si>
  <si>
    <t>Procenat  2/3
 x 100</t>
  </si>
  <si>
    <t>A.</t>
  </si>
  <si>
    <t xml:space="preserve">A. </t>
  </si>
  <si>
    <t>CURRENT REVENUE AND EXPENDITURES</t>
  </si>
  <si>
    <t xml:space="preserve">PRIHODI I RASHODI  </t>
  </si>
  <si>
    <t>TOTAL REVENUE</t>
  </si>
  <si>
    <t>UKUPNI   P R I H O D I   (2+26+58)</t>
  </si>
  <si>
    <t>Taxes</t>
  </si>
  <si>
    <t>PRIHODI OD POREZA  (3+7+14+16+22+23+24+25)</t>
  </si>
  <si>
    <t xml:space="preserve">Taxes on income, profits and capital gains </t>
  </si>
  <si>
    <t>Porezi na dobit pojedinaca i preduzeća (4+5+6)</t>
  </si>
  <si>
    <t>Individual income taxes</t>
  </si>
  <si>
    <t>Porezi na dobit pojedinaca (zaostale uplate poreza)</t>
  </si>
  <si>
    <t>Corporate income tax</t>
  </si>
  <si>
    <t>Porezi na dobit preduzeća</t>
  </si>
  <si>
    <t>Other taxes on income, profit and capital gains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</si>
  <si>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</si>
  <si>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Social contributions</t>
  </si>
  <si>
    <t>Doprinosi za socijalnu zaštitu (7=8)</t>
  </si>
  <si>
    <t xml:space="preserve">Doprinosi za socijalnu zaštitu </t>
  </si>
  <si>
    <t>Paid by individuals</t>
  </si>
  <si>
    <t xml:space="preserve">    Zaposlenih*</t>
  </si>
  <si>
    <t>Paid by companies</t>
  </si>
  <si>
    <t xml:space="preserve">    Poslodavaca*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</si>
  <si>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</si>
  <si>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</si>
  <si>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Other contributions</t>
  </si>
  <si>
    <t xml:space="preserve">    Ostali doprinosi*</t>
  </si>
  <si>
    <t>Taxes on payroll and workforce</t>
  </si>
  <si>
    <t>Porezi na plaću i radnu snagu (14=15)</t>
  </si>
  <si>
    <t>Porezi na plaću (zaostale uplate poreza)</t>
  </si>
  <si>
    <t>Taxes on property</t>
  </si>
  <si>
    <t>Porez na imovinu (16=17)</t>
  </si>
  <si>
    <t xml:space="preserve">Porez na imovinu </t>
  </si>
  <si>
    <t>Recurrent taxes on net welth</t>
  </si>
  <si>
    <t xml:space="preserve">    Stalni  porezi na imovinu*</t>
  </si>
  <si>
    <t>Estate, inheritance, and gift taxes</t>
  </si>
  <si>
    <t xml:space="preserve">    Porez na nasljeđe i darove*</t>
  </si>
  <si>
    <t>Taxes on financial and capital transactions</t>
  </si>
  <si>
    <t xml:space="preserve">   Porez na financijske i kapitalne transakcije*</t>
  </si>
  <si>
    <t>Other taxes on property</t>
  </si>
  <si>
    <t xml:space="preserve">   Ostali porezi na imovinu*</t>
  </si>
  <si>
    <t>Other taxes</t>
  </si>
  <si>
    <t>Domaći porezi na dobra i usluge</t>
  </si>
  <si>
    <t xml:space="preserve">Porezi na dohodak </t>
  </si>
  <si>
    <t xml:space="preserve">Indirect Taxes </t>
  </si>
  <si>
    <t>Prihodi od indirektnih poreza</t>
  </si>
  <si>
    <t>OTHER REVENUE</t>
  </si>
  <si>
    <t>NEPOREZNI PRIHODI  (27+46+56+57)</t>
  </si>
  <si>
    <t>Prihodi od poduzetničkih aktivnosti i imovine i prihodi od pozitivnih kursnih razlika (28+34+36+37+38+39+45)</t>
  </si>
  <si>
    <t>Revenue from nonfin public enterprises and fin. Institutions</t>
  </si>
  <si>
    <t>Prihodi od nefin.javnih preduzeća i fin. Institucija</t>
  </si>
  <si>
    <t xml:space="preserve">      Prihodi od finansijske i nematerijalne imovine*</t>
  </si>
  <si>
    <t>Dividends</t>
  </si>
  <si>
    <r>
      <t xml:space="preserve">     Dividende</t>
    </r>
    <r>
      <rPr>
        <i/>
        <sz val="12"/>
        <color indexed="8"/>
        <rFont val="Arial"/>
        <family val="2"/>
        <charset val="238"/>
      </rPr>
      <t>*</t>
    </r>
  </si>
  <si>
    <t>Sales of goods and services</t>
  </si>
  <si>
    <t xml:space="preserve">    Prihodi od iznajmljivanja*</t>
  </si>
  <si>
    <t>Other revenue from nonfin public enterprises and fin. Institutions</t>
  </si>
  <si>
    <t xml:space="preserve">      Ostali prihodi od nefinansijskih javnih preduzeća i finansijskih javnih institucija*</t>
  </si>
  <si>
    <t>Loan repayments by final users</t>
  </si>
  <si>
    <t xml:space="preserve">      Povrat anuiteta od krajnjih korisnika za otplatu kredita*</t>
  </si>
  <si>
    <t>Other property income</t>
  </si>
  <si>
    <t xml:space="preserve">Ostali prihodi od imovine </t>
  </si>
  <si>
    <t>GSM fees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</si>
  <si>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</si>
  <si>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t>Miscellaneous and unidentified revenue</t>
  </si>
  <si>
    <t>Kamate i dividende primljene od pozajmica i učešća u kapitalu</t>
  </si>
  <si>
    <t>Naknade primljene od pozajmica i učešća u kapitalu</t>
  </si>
  <si>
    <t xml:space="preserve"> Prihodi od pozitivnih kursnih razlika</t>
  </si>
  <si>
    <t>Revenue from privatization</t>
  </si>
  <si>
    <t>Revenue from privatization of appartments, office buildings, other</t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</si>
  <si>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</si>
  <si>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t>Revenue from privatization of banks; companies.</t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</si>
  <si>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</si>
  <si>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</si>
  <si>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</si>
  <si>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</si>
  <si>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t>Prihodi po osnovu premije i provizije za izdatu garanciju</t>
  </si>
  <si>
    <t>Naknade i takse i prihodi od pružanja javnih usluga (47+48+49+50+51+52+53)</t>
  </si>
  <si>
    <t>Miscellaneous and unidentified revenue (Various fees)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</si>
  <si>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</si>
  <si>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</si>
  <si>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</si>
  <si>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</si>
  <si>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</si>
  <si>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</si>
  <si>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Unplanned revenue</t>
  </si>
  <si>
    <t xml:space="preserve">Neplanirane uplate-prihodi </t>
  </si>
  <si>
    <t>Loan repayments by individuals</t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</si>
  <si>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</si>
  <si>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t>Earmarked donations unplanned in the budgte</t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</si>
  <si>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</si>
  <si>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t>Fines, penalties and forfeits</t>
  </si>
  <si>
    <t>Novčane kazne</t>
  </si>
  <si>
    <t>GRANTS</t>
  </si>
  <si>
    <t xml:space="preserve">Grants from foreign governments </t>
  </si>
  <si>
    <t xml:space="preserve">Primljeni tekući transferi od inostranih vlada i međunarodnih organizacija (60+61) </t>
  </si>
  <si>
    <t>Current</t>
  </si>
  <si>
    <t>Primljeni tekući transferi od inostranih Vlada</t>
  </si>
  <si>
    <t xml:space="preserve">Primljeni tekući transferi od međunarodnih organizacija  </t>
  </si>
  <si>
    <t>Transfers from other general government units</t>
  </si>
  <si>
    <t>Primljeni transferi od ostalih nivoa vlasti i fondova (r.br. 63)</t>
  </si>
  <si>
    <t xml:space="preserve">Primljeni tekući transferi od ostalnih nivoa vlasti </t>
  </si>
  <si>
    <t>State institutions</t>
  </si>
  <si>
    <t xml:space="preserve">     Država*</t>
  </si>
  <si>
    <t>Central government</t>
  </si>
  <si>
    <t xml:space="preserve">     Federacija*</t>
  </si>
  <si>
    <t xml:space="preserve">     Republika Srpska*</t>
  </si>
  <si>
    <t>Cantons</t>
  </si>
  <si>
    <t xml:space="preserve">    Kantoni*</t>
  </si>
  <si>
    <t>Municipalities and towns</t>
  </si>
  <si>
    <t xml:space="preserve">    Gradovi*</t>
  </si>
  <si>
    <t xml:space="preserve">    Općine*</t>
  </si>
  <si>
    <t xml:space="preserve">    Primljeni namjenski transferi od rugih nivoa vlasti*    </t>
  </si>
  <si>
    <t xml:space="preserve">    Transferi od vanbudžetskih fondova*</t>
  </si>
  <si>
    <t xml:space="preserve">    Transfer od Federalnog zavoda za zapošljavanje*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</si>
  <si>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</si>
  <si>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</si>
  <si>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</si>
  <si>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</si>
  <si>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</si>
  <si>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>Road and highway funds</t>
  </si>
  <si>
    <r>
      <t xml:space="preserve">   Direkcije za ceste i autoceste</t>
    </r>
    <r>
      <rPr>
        <i/>
        <sz val="12"/>
        <color indexed="8"/>
        <rFont val="Arial"/>
        <family val="2"/>
        <charset val="238"/>
      </rPr>
      <t>*</t>
    </r>
  </si>
  <si>
    <t>Voluntary transfers other than grants</t>
  </si>
  <si>
    <t xml:space="preserve">Donacije </t>
  </si>
  <si>
    <t>Domestic</t>
  </si>
  <si>
    <t xml:space="preserve">    Domace donacije*</t>
  </si>
  <si>
    <t>Foreign</t>
  </si>
  <si>
    <t xml:space="preserve">   Donacije iz inostranstva*</t>
  </si>
  <si>
    <t>Kapitalni transferi       (82+85+93)</t>
  </si>
  <si>
    <t xml:space="preserve">Primljeni kapitalni transferi od inostranih vlada i međunarodnih organizacija (83+84) </t>
  </si>
  <si>
    <t>Kapitalni transferi od ostalih nivoa vlasti i fondova (r.br. 86)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</si>
  <si>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</si>
  <si>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</si>
  <si>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</si>
  <si>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</si>
  <si>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</si>
  <si>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</si>
  <si>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R A S H O D I   (95+109+111+166+171)</t>
  </si>
  <si>
    <t>611000; 612000</t>
  </si>
  <si>
    <t>Compensation of employees</t>
  </si>
  <si>
    <t xml:space="preserve">Wages and salaries </t>
  </si>
  <si>
    <t xml:space="preserve">     Doprinosi na teret zaposlenih*</t>
  </si>
  <si>
    <t>Allowances</t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</si>
  <si>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</si>
  <si>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</si>
  <si>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</si>
  <si>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t>Naknade troškova zaposlenih</t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</si>
  <si>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</si>
  <si>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</si>
  <si>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</si>
  <si>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</si>
  <si>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</si>
  <si>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t>Employers' Social contributions</t>
  </si>
  <si>
    <t>Use of goods and services</t>
  </si>
  <si>
    <t>Izdaci za materijal, sitan inventar i usluge</t>
  </si>
  <si>
    <t>Cost of lawsuits - interest paid on court awards, lawyer and court fees</t>
  </si>
  <si>
    <t xml:space="preserve">       Zatezne kamate i troškovi spora*</t>
  </si>
  <si>
    <t>Transfers and subsidies</t>
  </si>
  <si>
    <t>Tekući i kapitalni transferi (112+148)</t>
  </si>
  <si>
    <t>Current transfers and other current expenditures</t>
  </si>
  <si>
    <t>Tekući  transferi i drugi tekući rashodi (113+130+142+143+144+145+146+147)</t>
  </si>
  <si>
    <t>Transfers to other general government units</t>
  </si>
  <si>
    <t xml:space="preserve">Tekući transferi drugim nivoima  vlasti </t>
  </si>
  <si>
    <t xml:space="preserve">    Država*</t>
  </si>
  <si>
    <t xml:space="preserve">    Federacija*</t>
  </si>
  <si>
    <t xml:space="preserve">    Republika Srpska*</t>
  </si>
  <si>
    <t>Municipalities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</si>
  <si>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</si>
  <si>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</si>
  <si>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</si>
  <si>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>Pension fund</t>
  </si>
  <si>
    <t>Tekući transferi za PIO/MIO*</t>
  </si>
  <si>
    <t>Transfer za Federalni zavod za zapošljavanje*</t>
  </si>
  <si>
    <t>Transfer za kantonalne službe za zapošljavanje*</t>
  </si>
  <si>
    <t xml:space="preserve">   Transfer za Zavod zdravstvenog osiguranja i reosiguranja FBiH*</t>
  </si>
  <si>
    <t xml:space="preserve">   Transfer za kantonalne zavode zdravstvenog osiguranja*</t>
  </si>
  <si>
    <t>Other</t>
  </si>
  <si>
    <t xml:space="preserve">   Transferi za Centre za socijalni rad*</t>
  </si>
  <si>
    <t>xxxxxx</t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</si>
  <si>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</si>
  <si>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t>Current transfers to individuals</t>
  </si>
  <si>
    <t xml:space="preserve">Tekući transferi pojedincima </t>
  </si>
  <si>
    <t>Pensions</t>
  </si>
  <si>
    <t xml:space="preserve">   Tekući transferi pojedincima po osnovu penzijskog osiguranja*</t>
  </si>
  <si>
    <t>Transfers to unemployed</t>
  </si>
  <si>
    <t xml:space="preserve">   Transferi pojedincima po osnovu materijalno-socijalane sigunosti nezaposlenih lica*</t>
  </si>
  <si>
    <t>Social security allowances</t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</si>
  <si>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</si>
  <si>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t>Transfers to war disabled, war veterans, metal holders, and demobilized soldiers</t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</si>
  <si>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</si>
  <si>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t xml:space="preserve">614233
</t>
  </si>
  <si>
    <t>Other current transfers to individuals</t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</si>
  <si>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</si>
  <si>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</si>
  <si>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>Transfers to civilian victims of war</t>
  </si>
  <si>
    <t xml:space="preserve">   Transferi za civilne zrtve rata*</t>
  </si>
  <si>
    <t>-</t>
  </si>
  <si>
    <t xml:space="preserve">   Transferi za posebne namjene  (elementarne nepogode)*</t>
  </si>
  <si>
    <t>Transfers to civilian disabled</t>
  </si>
  <si>
    <t xml:space="preserve">   Transferi za lica sa invaliditetom - neratni invalidi*</t>
  </si>
  <si>
    <t xml:space="preserve">   Transferi za prevoz učenika*</t>
  </si>
  <si>
    <t>Sickness benefits and other transfers for health insurance</t>
  </si>
  <si>
    <t xml:space="preserve">   Transferi pojedincima na području zdravstvenog osiguranja*</t>
  </si>
  <si>
    <t>Transfer to nonprofit organizations</t>
  </si>
  <si>
    <t xml:space="preserve">Tekući transferi neprofitnim organizacijama                                  </t>
  </si>
  <si>
    <t>Subsidies to public enterprises</t>
  </si>
  <si>
    <t>Subsidies to private enterprises</t>
  </si>
  <si>
    <t>Subsidies to financial institutions</t>
  </si>
  <si>
    <t xml:space="preserve">Subvencije finansijskim institucijama </t>
  </si>
  <si>
    <t>Current transfers abroad</t>
  </si>
  <si>
    <t xml:space="preserve">Other current transfers </t>
  </si>
  <si>
    <t>Drugi  tekući rashodi</t>
  </si>
  <si>
    <t xml:space="preserve">Capital transfers </t>
  </si>
  <si>
    <t>Kapitalni transferi (149+160+161+162+163+164+165)</t>
  </si>
  <si>
    <t>to other levels of government</t>
  </si>
  <si>
    <t>Kapitalni transferi drugim nivoima vlasti   (r.br. 150)</t>
  </si>
  <si>
    <t xml:space="preserve">State </t>
  </si>
  <si>
    <t xml:space="preserve">   Kapitalni transferi Državi*</t>
  </si>
  <si>
    <t>Federation</t>
  </si>
  <si>
    <t xml:space="preserve">   Kapitalni transferi Federaciji*</t>
  </si>
  <si>
    <t xml:space="preserve">   Kapitalni transferi republici Srpskoj*</t>
  </si>
  <si>
    <t xml:space="preserve">   Kapitalni transferi kantonima*</t>
  </si>
  <si>
    <t xml:space="preserve">    Kapitalni transferi gradovima*</t>
  </si>
  <si>
    <t xml:space="preserve">   Kapitalni transferi  općinama*</t>
  </si>
  <si>
    <t xml:space="preserve">   K apitalni transfer za Zavod zdravstvenog osiguranja i reosiguranja FBiH*</t>
  </si>
  <si>
    <t xml:space="preserve">   Kaptialni transfer za kantonalne zavode zdravstvenog osiguranja*</t>
  </si>
  <si>
    <t>Extrabudgetary funds</t>
  </si>
  <si>
    <t xml:space="preserve">    Kapitalni transferi drugim javnim fondovima*</t>
  </si>
  <si>
    <t>Capital transfers to individuals</t>
  </si>
  <si>
    <t>Capital transfers to NGOs</t>
  </si>
  <si>
    <t xml:space="preserve">Capital transfers to public enterprisers </t>
  </si>
  <si>
    <t xml:space="preserve">Capital transfers to private enterprisers </t>
  </si>
  <si>
    <t>Capital transfers to financial institutions</t>
  </si>
  <si>
    <t>Kapitalni transferi finansijskim institucijama</t>
  </si>
  <si>
    <t>Interest</t>
  </si>
  <si>
    <t>Izdaci za kamate (167+...........+170)</t>
  </si>
  <si>
    <t>Interest payments on loans taken through State</t>
  </si>
  <si>
    <t>Kamate na pozajmice primljene kroz državu</t>
  </si>
  <si>
    <t>Interest payments to nonresidents</t>
  </si>
  <si>
    <t>Interest payments to residents other than general government</t>
  </si>
  <si>
    <t xml:space="preserve">Izdaci za kamate vezane za dug po izdatim garancijama </t>
  </si>
  <si>
    <t>Budget Reserve</t>
  </si>
  <si>
    <t>Tekuća budžetska rezerva</t>
  </si>
  <si>
    <t>TEKUĆI SUFICIT (TEKUĆI DEFICIT)  (1 minus 94)</t>
  </si>
  <si>
    <t xml:space="preserve">B. </t>
  </si>
  <si>
    <t>TRANSAKCIJE U STALNIM SREDSTVIMA</t>
  </si>
  <si>
    <t>Disposal of nonfinancial assets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</si>
  <si>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</si>
  <si>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</si>
  <si>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</si>
  <si>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</si>
  <si>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</si>
  <si>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Succession funds</t>
  </si>
  <si>
    <t>Sredstva od sukcesije</t>
  </si>
  <si>
    <t>Disposal of Inventories, strategic stock</t>
  </si>
  <si>
    <t>Primici od prodaje federalnih robnih rezervi</t>
  </si>
  <si>
    <t>Other fixed assets</t>
  </si>
  <si>
    <t>Acquisition of nonfinancial assets</t>
  </si>
  <si>
    <t>IZDACI ZA NABAVKU STALNIH SREDSTAVA      (183+…..+188)</t>
  </si>
  <si>
    <t>Rekonstrukcija i investicijsko održavanje</t>
  </si>
  <si>
    <t>Net acquisition of nonfinancial assets</t>
  </si>
  <si>
    <t>NETO NABAVKA STALNIH SREDSTAVA                                                 (182 minus 174)</t>
  </si>
  <si>
    <t>Net lending/borrowing (= revenue minus expenditure)</t>
  </si>
  <si>
    <t>NETO POZAJMLJIVANJE (NETO ZADUŽIVANJE )= UKUPAN DEFICIT/SUFICIT ( 172 minus 189 )</t>
  </si>
  <si>
    <t>C.</t>
  </si>
  <si>
    <t>TRANSACTIONS IN FINANCIAL ASSETS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</si>
  <si>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</si>
  <si>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</si>
  <si>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</si>
  <si>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</si>
  <si>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</si>
  <si>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</si>
  <si>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</si>
  <si>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</si>
  <si>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  Otplate od pozajmljivanja finansijskim institucijama*</t>
  </si>
  <si>
    <t xml:space="preserve">  Otplate od ostalih domaćih pozajmljivanja*</t>
  </si>
  <si>
    <t xml:space="preserve">Primljene otplate od pozajmljivanja u inostranstvo </t>
  </si>
  <si>
    <t>IZDACI ZA FINANSIJSKU IMOVINU (205+206+207+208+209+210+213)</t>
  </si>
  <si>
    <t>Pozajmljivanje pojedincima i neprofitnim organizacijama i privatnim preduzećima</t>
  </si>
  <si>
    <t xml:space="preserve">Izdaci za kupovinu dionica privatnih preduzeća i učešće u zajedničkim ulaganjima </t>
  </si>
  <si>
    <t xml:space="preserve">   Pozajmljivanje finansijskim institucijama*</t>
  </si>
  <si>
    <t xml:space="preserve">   Ostala domaća pozajmljivanja*</t>
  </si>
  <si>
    <t xml:space="preserve">Pozajmljivanje u inostranstvo </t>
  </si>
  <si>
    <t>Net acquisition of financial assets</t>
  </si>
  <si>
    <t>NETO POVEĆANJE (SMANJENJE) FINANSIJSKE IMOVINE                      (192 minus 204)</t>
  </si>
  <si>
    <t xml:space="preserve">D. </t>
  </si>
  <si>
    <t>TRANSAKCIJE U FINANSIJSKIM OBAVEZAMA</t>
  </si>
  <si>
    <t>PRIMICI OD ZADUŽIVANJA (217+229)</t>
  </si>
  <si>
    <t>Primici od dugoročnog zaduživanja (218+219+220)</t>
  </si>
  <si>
    <t xml:space="preserve">Zajmovi primljeni kroz državu </t>
  </si>
  <si>
    <t xml:space="preserve">Primici od inostranog zaduživanja           </t>
  </si>
  <si>
    <t xml:space="preserve">Primici od domaćeg zaduživanja           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</si>
  <si>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</si>
  <si>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</si>
  <si>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</si>
  <si>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</si>
  <si>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</si>
  <si>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</si>
  <si>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 xml:space="preserve">    Primici od prodaje trezorskih zapisa*</t>
  </si>
  <si>
    <t>IZDACI ZA OTPLATE DUGOVA  (242+243+244+254+255+256)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</si>
  <si>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</si>
  <si>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</si>
  <si>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</si>
  <si>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</si>
  <si>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</si>
  <si>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</si>
  <si>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Net incurrence of liabilities</t>
  </si>
  <si>
    <t>NETO ZADUŽIVANJE (NETO OTPLATE DUGOVA) (216 minus 241)</t>
  </si>
  <si>
    <t>UKUPAN FINANSIJSKI REZULTAT (190+214+257)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</si>
  <si>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</si>
  <si>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</si>
  <si>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</si>
  <si>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</si>
  <si>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</si>
  <si>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</si>
  <si>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</si>
  <si>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Gotovina, kratkoročna potraživanja i razgraničenja</t>
  </si>
  <si>
    <t>Novčana sredstavi plemeniti metali</t>
  </si>
  <si>
    <t>Novčana sredstva i plemeniti metali</t>
  </si>
  <si>
    <t>Vrijednosni papiri</t>
  </si>
  <si>
    <t>Kratkoročna potraživanja</t>
  </si>
  <si>
    <t>Kratkoročni plasmani</t>
  </si>
  <si>
    <t>Kratkoročne obaveze i razgraničenja</t>
  </si>
  <si>
    <t>Dugoročne obaveze i razgraničenja</t>
  </si>
  <si>
    <t>Obrazac 9.</t>
  </si>
  <si>
    <t>Namjena sredstava</t>
  </si>
  <si>
    <t>Naziv korisnika</t>
  </si>
  <si>
    <t>Iznos doznačenih sredstava</t>
  </si>
  <si>
    <t>Iznos utrošenih sredstava</t>
  </si>
  <si>
    <t>Iznos neutrošenih sredstava</t>
  </si>
  <si>
    <t>UKUPNO  (2  + 9 + 14)</t>
  </si>
  <si>
    <t>Bruto plaće i naknade plaća (3+4+5)</t>
  </si>
  <si>
    <t>Plaće, naknade troškova zaposlenih i doprinosi  (96+108)</t>
  </si>
  <si>
    <t>Plaće i  naknade troškova zaposlenih (97+102)</t>
  </si>
  <si>
    <t>PRIMICI OD FINANSIJSKE IMOVINE (193+194+195+196+197+198+199+200+203)</t>
  </si>
  <si>
    <t>Nadležno ministarstvo:</t>
  </si>
  <si>
    <t>Potrošačka jedinica - glava:</t>
  </si>
  <si>
    <t>Opština:</t>
  </si>
  <si>
    <t>Djelatnost po standardnoj klasifikaciji:</t>
  </si>
  <si>
    <t>Organizacijski broj:</t>
  </si>
  <si>
    <t>Šifra po kvalifikacionoj djelatnosti:</t>
  </si>
  <si>
    <t>Fukcionalni kod:</t>
  </si>
  <si>
    <t>Fond:</t>
  </si>
  <si>
    <t>Pojedinačni obrasci:</t>
  </si>
  <si>
    <t>Konsolidovani obrasci:</t>
  </si>
  <si>
    <t xml:space="preserve">Period izvještavanja: od </t>
  </si>
  <si>
    <t xml:space="preserve">do </t>
  </si>
  <si>
    <t xml:space="preserve">Nadležno ministarstvo: </t>
  </si>
  <si>
    <t xml:space="preserve">Djelatnost po standardnoj klasifikaciji: </t>
  </si>
  <si>
    <t>Period izvještavanja: od</t>
  </si>
  <si>
    <t>do</t>
  </si>
  <si>
    <t>Ukupne nedospjele obaveze</t>
  </si>
  <si>
    <t>ukupne dospjele obaveze</t>
  </si>
  <si>
    <t>Dospjele obaveze +90</t>
  </si>
  <si>
    <t>Obaveze za robu i usluge</t>
  </si>
  <si>
    <t>Obaveze za nefinansijska sredstva</t>
  </si>
  <si>
    <t>Kratkoročne obaveze prema pravnim osobama   (8+9+10)</t>
  </si>
  <si>
    <t>Ukupne obaveze za tekuće i kapitalne transfere  (12+16+20+21+22+23+24)</t>
  </si>
  <si>
    <t>Obaveze za transfere drugim nivoima vlasti    (13+14+15)</t>
  </si>
  <si>
    <t>Obaveze za transfere vanbudžetskim fondovima    (17+18+19)</t>
  </si>
  <si>
    <t>Obaveze po sudskim presudama i rješenjima o izvršenju</t>
  </si>
  <si>
    <t>Kratkoročne obaveze po kreditima     (26+27+28+29)</t>
  </si>
  <si>
    <t>Kratkoročna  razgraničenja      (32+33+34)</t>
  </si>
  <si>
    <t>2(4+5)</t>
  </si>
  <si>
    <t>Kratkoročne obaveze i razgraničenja (3+7+11+25+30+31)</t>
  </si>
  <si>
    <t>Bosna i Hercegovina</t>
  </si>
  <si>
    <t>Federacija Bosne i Hercegovine</t>
  </si>
  <si>
    <t>Opština: ______________________________________________</t>
  </si>
  <si>
    <t>Djelatnost po standardnoj klasifikaciji: _____________________</t>
  </si>
  <si>
    <t>R.                                                                                                                                                                                                                     br.</t>
  </si>
  <si>
    <t>Opis</t>
  </si>
  <si>
    <t>Ekon. kod</t>
  </si>
  <si>
    <t>Prihodi od indirektnih poreza koji pripadaju Federaciji</t>
  </si>
  <si>
    <t>Prihodi od indirektnih poreza na ime finansiranja relevantnog duga</t>
  </si>
  <si>
    <t>Prihodi od indirektnih poreza na ime finansiranja auto cesta u Federaciji BiH</t>
  </si>
  <si>
    <t>Ostvareni kumulativni iznos istog perioda prethodne godine</t>
  </si>
  <si>
    <t>Prihodi po osnovu obračunate premije za izdatu garanciju</t>
  </si>
  <si>
    <t>Prihodi po osnovu obračunate provizije za izdatu garanciju</t>
  </si>
  <si>
    <t xml:space="preserve">Budžet/finansijski plan - izmjene i dopune </t>
  </si>
  <si>
    <t>Ostvareni kumulativni iznos u izvještajnom periodu</t>
  </si>
  <si>
    <t>Primljeni tekući transferi od Države</t>
  </si>
  <si>
    <t>Primljeni tekući transferi od Federacije</t>
  </si>
  <si>
    <t>Primljeni tekući transferi od Republike Srpske</t>
  </si>
  <si>
    <t>Primljeni tekući transferi od kantona</t>
  </si>
  <si>
    <t>Primljeni  tekući transferi od gradova</t>
  </si>
  <si>
    <t>Primljeni tekući  transferi od općina</t>
  </si>
  <si>
    <t>Transfer od Federalnog Zavoda za zapošljavanje</t>
  </si>
  <si>
    <t xml:space="preserve">Transfer od Federalnog Zavoda zdravstvenog osiguranja i reosiguranja </t>
  </si>
  <si>
    <t>Primljeni tekući transferi od F BiH za demobilizirane branioce i članove njihove porodica</t>
  </si>
  <si>
    <t>Primljeni tekući transferi od FBiH za branioce po Zakonu o pravima branilaca i članova njihovih porodica</t>
  </si>
  <si>
    <t>Primljeni tekući transferi od FBiH za penzije bivše JNA u skladu s članom 139. Zakona o penzijskom i invalidskom osiguranju</t>
  </si>
  <si>
    <t>Prihodi po osnovu zaostalih obaveza</t>
  </si>
  <si>
    <t>Primljeni transferi od Države</t>
  </si>
  <si>
    <t>Primljeni transferi od Federacije</t>
  </si>
  <si>
    <t>Primljeni transferi od Republike Srpske</t>
  </si>
  <si>
    <t>Primljeni transferi od kantona</t>
  </si>
  <si>
    <t>Primljeni transferi od gradova</t>
  </si>
  <si>
    <t>Primljeni transferi od općina</t>
  </si>
  <si>
    <t>Otplate od pozajmljivanje Državi</t>
  </si>
  <si>
    <t>Otplate od pozajmljivanje Federaciji</t>
  </si>
  <si>
    <t>Otplate od pozajmljivanje Republici Srpskoj</t>
  </si>
  <si>
    <t>Otplate od pozajmljivanja kantonima</t>
  </si>
  <si>
    <t>Otplate od pozajmljivanja gradovima</t>
  </si>
  <si>
    <t>Otplate od pozajmljivanja općinama</t>
  </si>
  <si>
    <t>Primljeni tekući transferi od FBIH za pokriće dijela penzija na osnovu člana 94. Zakona o penzijskom i invalidskom osiguranju</t>
  </si>
  <si>
    <t>Federacija</t>
  </si>
  <si>
    <t>Republika Srpska</t>
  </si>
  <si>
    <t>Kantoni</t>
  </si>
  <si>
    <t>Gradovi</t>
  </si>
  <si>
    <t>Općine</t>
  </si>
  <si>
    <t>Obrazac 1.</t>
  </si>
  <si>
    <t>Pregled  prihoda, primitaka i finansiranja po ekonomskim kategorijama</t>
  </si>
  <si>
    <t>Porez na dobit pojedinaca i preduzeća  (4+5+6)</t>
  </si>
  <si>
    <t xml:space="preserve">Porez na dobit pojedinaca (zaostale uplate poreza) </t>
  </si>
  <si>
    <t xml:space="preserve">Porez na dobit preduzeća </t>
  </si>
  <si>
    <t xml:space="preserve">Porez na dobit banaka i drugih finansijskih organizacija, društava za osiguranje i reosiguranje imovine i lica, pravnih lica iz oblasti elektroprivrede, pošte i telekomunukacija i pravnih lica iz oblasti igara na sreću i ostalih preduzeća </t>
  </si>
  <si>
    <t xml:space="preserve">Doprinosi za socijalnu zaštitu  </t>
  </si>
  <si>
    <t>Porezi na plaće (zaostale uplate poreza)</t>
  </si>
  <si>
    <t xml:space="preserve">Porezi na imovinu  </t>
  </si>
  <si>
    <t xml:space="preserve">Porezi na prodaju dobara i usluga, ukupni promet ili dodanu vrijednost  </t>
  </si>
  <si>
    <t xml:space="preserve">Porez na promet posebnih usluga </t>
  </si>
  <si>
    <t xml:space="preserve">Ostali porezi na promet proizvoda i usluga (zaostale obaveze) </t>
  </si>
  <si>
    <t xml:space="preserve">Porez na dohodak </t>
  </si>
  <si>
    <t xml:space="preserve">Ostali porezi </t>
  </si>
  <si>
    <t xml:space="preserve">Ostali prihodi od nefinansijskih javnih preduzeća i  finansijskih javnih institucija </t>
  </si>
  <si>
    <t xml:space="preserve">Ostali prihodi od imovine  </t>
  </si>
  <si>
    <t xml:space="preserve">Kamate primljene od pozajmica od drugih nivoa vlasti  </t>
  </si>
  <si>
    <t xml:space="preserve">Kamate primljene od pozajmica pojedincima i neprofitnim organizacijama  </t>
  </si>
  <si>
    <t xml:space="preserve">Kamate primljene od pozajmica javnim preduzećima </t>
  </si>
  <si>
    <t xml:space="preserve">Dividende primljene od učešća u kapitalu javnih preduzeća </t>
  </si>
  <si>
    <t xml:space="preserve">Dividende primljene od učešća u kapitalu privatnih preduzeća i zajedničkim ulaganjima  </t>
  </si>
  <si>
    <t xml:space="preserve">Kamate primljene od drugih domaćih pozajmica  </t>
  </si>
  <si>
    <t xml:space="preserve">Kamate primljene od pozajmica u inostranstvo </t>
  </si>
  <si>
    <t xml:space="preserve">Naknade primljene od pozajmica od drugih nivoa vlasti  </t>
  </si>
  <si>
    <t xml:space="preserve">Naknade primljene od pozajmica pojedincima i neprofitnim organizacijama  </t>
  </si>
  <si>
    <t>Naknade za pozajmice javnim preduzećima</t>
  </si>
  <si>
    <t xml:space="preserve">Naknade primljene od učešća u kapitalu javnih preduzeća </t>
  </si>
  <si>
    <t xml:space="preserve">Naknade primljene od učešća u kapitalu privatnih preduzeća i zajedničkih ulaganja  </t>
  </si>
  <si>
    <t xml:space="preserve">Naknade od drugih domaćih pozajmica </t>
  </si>
  <si>
    <t xml:space="preserve">Naknade primljene od pozajmljivanja u inostranstvo </t>
  </si>
  <si>
    <t xml:space="preserve">Prihodi od pozitivnih kursnih razlika </t>
  </si>
  <si>
    <t xml:space="preserve">Prihodi od privatizacije </t>
  </si>
  <si>
    <t xml:space="preserve">Federalne takse  </t>
  </si>
  <si>
    <t xml:space="preserve">Kantonalne takse </t>
  </si>
  <si>
    <t xml:space="preserve">Općinske administrativne takse  </t>
  </si>
  <si>
    <t xml:space="preserve">Federalne sudske takse  </t>
  </si>
  <si>
    <t xml:space="preserve">Kantonalne sudske takse </t>
  </si>
  <si>
    <t xml:space="preserve">Općinske sudske takse </t>
  </si>
  <si>
    <t xml:space="preserve">Kantonalne komunalne naknade i  takse </t>
  </si>
  <si>
    <t xml:space="preserve">Općinske komunalne naknade i takse </t>
  </si>
  <si>
    <t xml:space="preserve">Federalne naknade i takse </t>
  </si>
  <si>
    <t xml:space="preserve">Kantonalne naknade </t>
  </si>
  <si>
    <t xml:space="preserve">Opštinske naknade za zemljište i izgradnju </t>
  </si>
  <si>
    <t xml:space="preserve">Ostale naknade </t>
  </si>
  <si>
    <t xml:space="preserve">Naknade za korištenje šuma </t>
  </si>
  <si>
    <t xml:space="preserve">Naknade za zauzimanje javnih površina </t>
  </si>
  <si>
    <t xml:space="preserve">Naknade i takse za veterinarske i sanitarne preglede životinja i biljaka </t>
  </si>
  <si>
    <t xml:space="preserve">Vodne naknade </t>
  </si>
  <si>
    <t xml:space="preserve">Cestovne naknade  </t>
  </si>
  <si>
    <t xml:space="preserve">Zaostale obaveze po osnovu naknada za korištenje šuma </t>
  </si>
  <si>
    <t xml:space="preserve">Naknada za zaštitu okoline </t>
  </si>
  <si>
    <t xml:space="preserve">Naknade po posebnim propisima </t>
  </si>
  <si>
    <t xml:space="preserve">Naknada za utvrđivanje osposobljenosti avionskog i drugog stručnog osoblja </t>
  </si>
  <si>
    <t xml:space="preserve">Posebne naknade za zaštitu od prirodnih i drugih nesreća </t>
  </si>
  <si>
    <t xml:space="preserve">Prihodi od pružanja usluga građanima </t>
  </si>
  <si>
    <t xml:space="preserve">Prihodi od pružanja usluga drugim nivoima vlasti </t>
  </si>
  <si>
    <t xml:space="preserve">Vlastiti prihodi </t>
  </si>
  <si>
    <t xml:space="preserve">Povrati iz ranijih godina </t>
  </si>
  <si>
    <t xml:space="preserve">Uplate za prekoračenje troškova </t>
  </si>
  <si>
    <t xml:space="preserve">Naplate premija </t>
  </si>
  <si>
    <t xml:space="preserve">Primljene namjenske donacije neplanirane u budžetu </t>
  </si>
  <si>
    <t xml:space="preserve">Uplaćene refundacije iz ranijih godina </t>
  </si>
  <si>
    <t xml:space="preserve">Ostale neplanirane uplate </t>
  </si>
  <si>
    <t xml:space="preserve">Novčane kazne po federalnim propisima </t>
  </si>
  <si>
    <t xml:space="preserve">Novčane kazne po kantonalnim propisima </t>
  </si>
  <si>
    <t xml:space="preserve">Novčane kazne po općinskim propisima </t>
  </si>
  <si>
    <t xml:space="preserve">Ostale novčane kazne </t>
  </si>
  <si>
    <t xml:space="preserve">Primljeni tekući transferi od inostranih vlada </t>
  </si>
  <si>
    <t xml:space="preserve">Primljeni tekući transferi od međunarodnih organizacija </t>
  </si>
  <si>
    <t xml:space="preserve">Domaće donacije </t>
  </si>
  <si>
    <t xml:space="preserve">Donacije iz inostranstva </t>
  </si>
  <si>
    <t xml:space="preserve">Primici od prodaje stalnih sredstava  </t>
  </si>
  <si>
    <t xml:space="preserve">Primici od privatizacije i sukcesije </t>
  </si>
  <si>
    <t xml:space="preserve">Primici od prodaje federalnih robnih rezervi </t>
  </si>
  <si>
    <t xml:space="preserve">Ostali kapitalni primici </t>
  </si>
  <si>
    <t xml:space="preserve">Otplate od pozajmljivanja pojedincima </t>
  </si>
  <si>
    <t xml:space="preserve">Otplate od pozajmljivanja neprofitnim organizacijama </t>
  </si>
  <si>
    <t xml:space="preserve">Primljene otplate od pozajmljivanja javnim preduzećima </t>
  </si>
  <si>
    <t xml:space="preserve">Primljene otplate od ostalih vidova domaćeg pozajmljivanja </t>
  </si>
  <si>
    <t xml:space="preserve">Primljene otplate od pozajmljivanja u instranstvo </t>
  </si>
  <si>
    <t xml:space="preserve">Primici od direktnog zaduživanja  </t>
  </si>
  <si>
    <t xml:space="preserve">Primici od direktnog zaduživanja </t>
  </si>
  <si>
    <t xml:space="preserve">Primici od inostranog zaduživanja </t>
  </si>
  <si>
    <t xml:space="preserve">Zajmovi primljeni kroz Državu </t>
  </si>
  <si>
    <t xml:space="preserve">Uplate anuiteta za date kredite  i uplata prihoda po osnovu prinudne naplate </t>
  </si>
  <si>
    <t>Procenat                                 2/1                  x 100</t>
  </si>
  <si>
    <t>Procenat                                2/3                       x 100</t>
  </si>
  <si>
    <t>Doprinosi za socijalnu zaštitu  ( r.br. 8 )</t>
  </si>
  <si>
    <t>Porezi na plaće i radnu snagu ( r.br. 10)</t>
  </si>
  <si>
    <t>Porezi na imovinu  (r.br.12)</t>
  </si>
  <si>
    <t>Porez na dohodak ( r.br.19)</t>
  </si>
  <si>
    <t>Naknade za korištenje, zaštitu i unapređenje šuma utvrđene kantonalnim propisima</t>
  </si>
  <si>
    <t xml:space="preserve">Primljeni namjenski transferi  za kulturu </t>
  </si>
  <si>
    <t xml:space="preserve">Primljeni namjenski transferi za sport </t>
  </si>
  <si>
    <t xml:space="preserve">Primljeni namjenski transferi za šumarstvo </t>
  </si>
  <si>
    <t xml:space="preserve">Primljeni namjenski transferi za  izbore </t>
  </si>
  <si>
    <t>Primljeni namjenski transferi za obrazovanje</t>
  </si>
  <si>
    <t xml:space="preserve">Primljeni namjenski transfer za razvoj turizma u Federaciji BiH  </t>
  </si>
  <si>
    <t xml:space="preserve">Primljeni namjenski transfer za za komisije na državnom nivou  </t>
  </si>
  <si>
    <t>Transfer od kantonalne Službe za zapošljavanje</t>
  </si>
  <si>
    <t>Primljeni tekući transferi od FBiH-Zakon o službi u vojsci FBiH</t>
  </si>
  <si>
    <t>Primljeni tekući transferi od FBiH-Zakon o izmjeni i dopuni Zakona o potvrđivanju prava na prijevremenu starosnu mirovinu ostvarenu pod povoljnijim uslovima</t>
  </si>
  <si>
    <t>Primljeni kapitalni  transferi  od inostranih vlada</t>
  </si>
  <si>
    <t>Primljeni kapitalni transferi od međunarodnih organizacija</t>
  </si>
  <si>
    <t>Kapitalni transferi od ostalih nivoa vlasti</t>
  </si>
  <si>
    <t>Kapitalni transferi od nevladinih izvora</t>
  </si>
  <si>
    <t>Kapitalni transferi od preduzeća</t>
  </si>
  <si>
    <t xml:space="preserve">Kapitalni transferi od pojedinaca </t>
  </si>
  <si>
    <t>šifra po kvalifikacionoj</t>
  </si>
  <si>
    <t>djelatnosti:___________________</t>
  </si>
  <si>
    <t>Organizacijski broj:______________</t>
  </si>
  <si>
    <t>Fukcionalni kod:________________</t>
  </si>
  <si>
    <t>Fond:_________</t>
  </si>
  <si>
    <t>Pojedinačni obrasci:_____________</t>
  </si>
  <si>
    <t>Prihodi od finansijske I nemaerijalne imovine</t>
  </si>
  <si>
    <t>Prihodi od iznajmljivanja</t>
  </si>
  <si>
    <t>Primljeni namjenski transferi iz sredstava za zastitu okoline</t>
  </si>
  <si>
    <t xml:space="preserve">Transfer od kantonalnog Zavoda zdravstvenog osiguranja </t>
  </si>
  <si>
    <t xml:space="preserve">Primitak sredstava po osnovu učešće u dionicama javnih preduzeća </t>
  </si>
  <si>
    <t>Primitak sredstava po osnovu učešća u dionicama privatnih preduzeća</t>
  </si>
  <si>
    <t xml:space="preserve">Primitak sredstava po osnovu učešća u zajedničkim ulaganjima </t>
  </si>
  <si>
    <t>Primici od prodaje domaćih obveznica  I trezorskih zapisa</t>
  </si>
  <si>
    <t>Primici od prodaje trezorskih zapisa</t>
  </si>
  <si>
    <t>Domaći porezi na dobra i usluge  (zaostale obaveze na osnovu poreza na promet dobara i usluga) (14+15+16)</t>
  </si>
  <si>
    <t>Prihodi od indirektnih poreza  (r.br. 20)</t>
  </si>
  <si>
    <t>Prihodi od indirektnih poreza koji pripadaju Federaciji (22+23+24)</t>
  </si>
  <si>
    <t>Prihodi od indirektnih poreza (21+25+26+27)</t>
  </si>
  <si>
    <t xml:space="preserve">Prihodi od indirektnih poreza koji pripadaju kantonima </t>
  </si>
  <si>
    <t xml:space="preserve">Prihodi od indirektnih poreza koji pripadaju Direkciji cesta </t>
  </si>
  <si>
    <t xml:space="preserve">Prihodi od indirektnih poreza koji pripadaju jedinicama lokalne samouprave  </t>
  </si>
  <si>
    <t>Ostali porezi ( r. br.29)</t>
  </si>
  <si>
    <t>Prihodi od nefinansijskih javnih preduzeća i finansijskih javnih institucija (33+34+35)</t>
  </si>
  <si>
    <t>Kamate i dividende primljene od pozajmica i učešća u kapitalu  (38+……..+44)</t>
  </si>
  <si>
    <t>Naknade primljene od pozajmica i učešća u kapitalu  (46+………+52)</t>
  </si>
  <si>
    <t>Prihodi po osnovu premije i provizije za izdatu garanciju  (56+57)</t>
  </si>
  <si>
    <t>Prihodi od poduzetničkih aktivnosti i imovine i prihodi od pozitivnih kursnih razlika (32+36+37+45+53+54+55)</t>
  </si>
  <si>
    <t>Administrativne takse (60+61+62)</t>
  </si>
  <si>
    <t>Sudske takse (64+65+66)</t>
  </si>
  <si>
    <t>Komunalne naknade i  takse (68+69)</t>
  </si>
  <si>
    <t>Ostale budžetske naknade i takse  (71+…….+77)</t>
  </si>
  <si>
    <t>Naknade i takse po Federalnim zakonima i drugim propisima (79+…...+87)</t>
  </si>
  <si>
    <t>Prihodi od pružanja javnih usluga (Prihodi od vlastitih djelatnosti korisnika budžeta i vlastiti prihodi) (89+90+91)</t>
  </si>
  <si>
    <t>Neplanirane uplate - prihodi (93+…….+99)</t>
  </si>
  <si>
    <t>Naknade i takse i prihodi od pružanja javnih usluga  (59+63+67+70+78+88+92)</t>
  </si>
  <si>
    <t>Novčane kazne (neporeske prirode) (r. br.101)</t>
  </si>
  <si>
    <t>Novčane kazne (102+103+104+105)</t>
  </si>
  <si>
    <r>
      <t>TEKUĆI TRANSFERI</t>
    </r>
    <r>
      <rPr>
        <b/>
        <sz val="8"/>
        <color indexed="8"/>
        <rFont val="Arial"/>
        <family val="2"/>
      </rPr>
      <t xml:space="preserve"> </t>
    </r>
    <r>
      <rPr>
        <b/>
        <sz val="8"/>
        <rFont val="Arial"/>
        <family val="2"/>
      </rPr>
      <t xml:space="preserve"> (TRANSFERI I DONACIJE) (107+111+141)</t>
    </r>
  </si>
  <si>
    <t>Primljeni tekući transferi od inostranih vlada i međunarodnih organizacija  (r. br.108)</t>
  </si>
  <si>
    <t>Primljeni tekući transferi od inostranih vlada i međunarodnih organizacija (109+110)</t>
  </si>
  <si>
    <t>Primljeni tekući transferi od ostalih nivoa vlasti (r. br.112)</t>
  </si>
  <si>
    <t>Primljeni tekući transferi od ostalih nivoa vlasti (114+………+119)</t>
  </si>
  <si>
    <t>Primljeni namjenski transferi od drugih nivoa vlasti (121+……+128)</t>
  </si>
  <si>
    <t>Transferi za zdravstvo i zaposljavanje (130+…….+133)</t>
  </si>
  <si>
    <t>Primljeni tekući transferi od Federacije BiH za PIO/MIO(135+……..+140)</t>
  </si>
  <si>
    <t>Donacije (r. br. 142)</t>
  </si>
  <si>
    <t>Donacije (143+144)</t>
  </si>
  <si>
    <t>KAPITALNI  TRANSFERI (146+150)</t>
  </si>
  <si>
    <t>Primljeni kapitalni transferi od inostranih vlada i međunarodnih organizacija   (r. br. 147)</t>
  </si>
  <si>
    <t>Primljeni kapitalni transferi od inostranih vlada i međunarodnih organizacija (148+149)</t>
  </si>
  <si>
    <t>Kapitalni transferi od ostalih nivoa vlasti (151+159)</t>
  </si>
  <si>
    <t>Kapitalni transferi od ostalih nivoa vlasti i fondova (152+……+158)</t>
  </si>
  <si>
    <t xml:space="preserve"> Kapitalni transferi od nevladinih izvora (160+……+163)</t>
  </si>
  <si>
    <t>PRIHODI PO OSNOVU ZAOSTALIH OBAVEZA (r. br. 165)</t>
  </si>
  <si>
    <t>Prihodi po osnovu zaostalih obaveza (r. br. 166)</t>
  </si>
  <si>
    <t>Primici od prodaje stalnih sredstava (170+171)</t>
  </si>
  <si>
    <t>Kapitalni primici od prodaje stalnih sredstava (169+172+173)</t>
  </si>
  <si>
    <t>Primljene otplate od pozajmljivanjima drugim nivoima vlasti (r. br. 176)</t>
  </si>
  <si>
    <t>Primljene otplate od pozajmljivanjima drugim nivoima vlasti  (177+………+182)</t>
  </si>
  <si>
    <t>Primljene otplate od pozajmljivanja pojedincima i neprofitnim organizacijama  (184+185)</t>
  </si>
  <si>
    <t>Primitak sredstava po osnovu  učešća u dionicama privatnih preduzeća i u zajedničkim ulaganjima  (189+190)</t>
  </si>
  <si>
    <t>Primici od domaćeg zaduživanja (197+198+204)</t>
  </si>
  <si>
    <t>Primici zaduživanja od budžeta drugih nivoa vlasti  (199+……..+204)</t>
  </si>
  <si>
    <t>Primici od kratkoročnog zaduživanja (206+207+208)</t>
  </si>
  <si>
    <t>Primici od domaćeg zaduživanja  (209+210+216))</t>
  </si>
  <si>
    <t>Primici zaduživanja od budžeta drugih nivoa vlasti  (211+…….+215)</t>
  </si>
  <si>
    <t>PRIHODI, PRIMICI I FINANSIRANJE (2+30+106+145+164+167)</t>
  </si>
  <si>
    <t>Primici od financijske imovine (175+183+186+187+188+191+192)</t>
  </si>
  <si>
    <t>KAPITLNI PRIMICI (168+174+193+205)</t>
  </si>
  <si>
    <t>PRIHODI OD POREZA                                                                                                                                                      ( 3+7+9+11+13+17+19+28)</t>
  </si>
  <si>
    <t>NEPORESKI PRIHODI (31+58+100)</t>
  </si>
  <si>
    <t>Primljeni tekući transferi od ostalih nivoa vlasti I fondova (113+120+129+134)</t>
  </si>
  <si>
    <t>Primici od dugoročnog zaduživanja (194+195+196)</t>
  </si>
  <si>
    <t>Obrazac 2.</t>
  </si>
  <si>
    <t>Rashodi i izdaci po ekonomskim kategorijama</t>
  </si>
  <si>
    <t>R.                                                                                                                                                                                                                   br.</t>
  </si>
  <si>
    <t>Ostvareni kumulativni iznos ukupnih rashoda i izdataka</t>
  </si>
  <si>
    <t>Procenat 2/1             x 100</t>
  </si>
  <si>
    <t>Procenat  2/3               x 100</t>
  </si>
  <si>
    <t>UKUPNO (2+65)</t>
  </si>
  <si>
    <t>Ukupni rashodi i izdaci (3+34+50+58)</t>
  </si>
  <si>
    <t>Ukupni tekući rashodi (4+7+10+20+29)</t>
  </si>
  <si>
    <t>Plaće i naknade troškova zaposlenih (5+6)</t>
  </si>
  <si>
    <t>Bruto plaće i naknade plaća</t>
  </si>
  <si>
    <t xml:space="preserve">Naknade troškova zaposlenih </t>
  </si>
  <si>
    <t>Doprinosi poslodavca i ostali doprinosi (8+9)</t>
  </si>
  <si>
    <t xml:space="preserve">Doprinosi poslodavca </t>
  </si>
  <si>
    <t>Ostali doprinosi</t>
  </si>
  <si>
    <t>Izdaci za materijal, sitan inventar i usluge                 (11+…………...+19)</t>
  </si>
  <si>
    <t>Putni troškovi</t>
  </si>
  <si>
    <t>Izdaci za energiju</t>
  </si>
  <si>
    <t>Izdaci za komunikaciju i komunalne usluge</t>
  </si>
  <si>
    <t>Nabavka materijala i sitnog inventara</t>
  </si>
  <si>
    <t>Izdaci za usluge prevoza i goriva</t>
  </si>
  <si>
    <t>Unajmljivanje imovine, opreme i nematerijalne imovine</t>
  </si>
  <si>
    <t>Izdaci za tekuće održavanje</t>
  </si>
  <si>
    <t>Izdaci osiguranja, bankarskih usluga i usluga platnog prometa</t>
  </si>
  <si>
    <t>Ugovorene I druge posebne usluge</t>
  </si>
  <si>
    <t>Tekući transferi i drugi tekući rashodi (21+………………….+28)</t>
  </si>
  <si>
    <t>Tekući transferi drugim nivoima vlasti I fondovima</t>
  </si>
  <si>
    <t>Tekući transferi pojedincima</t>
  </si>
  <si>
    <t>Tekući transferi neprofitnim organizacijama</t>
  </si>
  <si>
    <t>Subvencije javnim preduzećima</t>
  </si>
  <si>
    <t>Subvencije privatnim preduzećima i poduzetnicima</t>
  </si>
  <si>
    <t>Subvencije finansijskim institucijama</t>
  </si>
  <si>
    <t xml:space="preserve">Tekući transferi u  inostranstvo </t>
  </si>
  <si>
    <t>Drugi tekući rashodi</t>
  </si>
  <si>
    <t>Izdaci za kamate   (30+…...+33)</t>
  </si>
  <si>
    <t>Kamate na pozajmnice primljene kroz Državu</t>
  </si>
  <si>
    <t>Izdaci za inostrane kamate</t>
  </si>
  <si>
    <t>Kamate na domaće pozajmljivanje</t>
  </si>
  <si>
    <t>Izdaci za kamate vezane za dug po izdanim garancijama</t>
  </si>
  <si>
    <t>Ukupni kapitalni izdaci (35+42)</t>
  </si>
  <si>
    <t>Izdaci za nabavku stalnih sredstava (36+….+41)</t>
  </si>
  <si>
    <t>Nabavka zemljišta, šuma i višegodišnjih zasada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</si>
  <si>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</si>
  <si>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</si>
  <si>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</si>
  <si>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</si>
  <si>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</si>
  <si>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 xml:space="preserve"> </t>
  </si>
  <si>
    <t>Kapitalni transferi (43+…..+49)</t>
  </si>
  <si>
    <t>Kapitalni transferi drugim nivoima vlasti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</si>
  <si>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</si>
  <si>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</si>
  <si>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</si>
  <si>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</si>
  <si>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 xml:space="preserve">Kapitalni transferi finansijskim institucijama </t>
  </si>
  <si>
    <t>Kapitalni transferi u inostranstvo</t>
  </si>
  <si>
    <t>Izdaci za finansijsku imovinu  (51+…..+57)</t>
  </si>
  <si>
    <t>Pozajmljivanje drugim nivoima vlasti</t>
  </si>
  <si>
    <t>Pozajmljivanje pojedincima i neprofitnim organizacijama</t>
  </si>
  <si>
    <t>Pozajmljivanje javnim preduzećima</t>
  </si>
  <si>
    <t>Izdaci za kupovinu dionica javnih preduzeća</t>
  </si>
  <si>
    <t>Izdaci za kupovinu dionica privatnih preduzeća  i učešće u  zajedn. ulaganj.</t>
  </si>
  <si>
    <t>Ostala domaća pozajmljivanja</t>
  </si>
  <si>
    <t>Pozajmljivanja u inostranstvo</t>
  </si>
  <si>
    <t>Izdaci za otplate dugova (59+…+64)</t>
  </si>
  <si>
    <t>Otplate dugova primljenih kroz državu</t>
  </si>
  <si>
    <t>Vanjske otplate</t>
  </si>
  <si>
    <t>Otplate domaćeg pozajmljivanja</t>
  </si>
  <si>
    <t>Otplate unutrašnjeg duga</t>
  </si>
  <si>
    <t>Otplate duga po izdanim garancijama</t>
  </si>
  <si>
    <t>Otkup duga</t>
  </si>
  <si>
    <t>Tekuća rezerva</t>
  </si>
  <si>
    <t>BOSNA I HERCEGOVINA</t>
  </si>
  <si>
    <t>FEDERACIJA BOSNE I HERCEGOVINE</t>
  </si>
  <si>
    <t>Obrazac 3.</t>
  </si>
  <si>
    <t>POSEBNI PODACI</t>
  </si>
  <si>
    <t>o plaćama i broju zaposlenih</t>
  </si>
  <si>
    <t>R. br.</t>
  </si>
  <si>
    <t>U obračunskom periodu tekuće godine</t>
  </si>
  <si>
    <t>U istom obračunskom periodu prethodne godine</t>
  </si>
  <si>
    <t>1.</t>
  </si>
  <si>
    <t>2.</t>
  </si>
  <si>
    <t>3.</t>
  </si>
  <si>
    <t>Neto plaće i naknade plaća (bez poreza na dohodak)</t>
  </si>
  <si>
    <t>4.</t>
  </si>
  <si>
    <t>Akontacija poreza na dohodak</t>
  </si>
  <si>
    <t>5.</t>
  </si>
  <si>
    <t>Doprinosi na teret zaposlenih (6+7+8)</t>
  </si>
  <si>
    <t>6.</t>
  </si>
  <si>
    <t>Za penzijsko i invalidsko osiguranje</t>
  </si>
  <si>
    <t>7.</t>
  </si>
  <si>
    <t>Za zdravstveno osiguranje</t>
  </si>
  <si>
    <t>8.</t>
  </si>
  <si>
    <t>Za zapošljavanje</t>
  </si>
  <si>
    <t>9.</t>
  </si>
  <si>
    <t>Doprinosi poslodavca (10+11+12+13)</t>
  </si>
  <si>
    <t>10.</t>
  </si>
  <si>
    <t>11.</t>
  </si>
  <si>
    <t>12.</t>
  </si>
  <si>
    <t>13.</t>
  </si>
  <si>
    <t>Za beneficirani radni staž</t>
  </si>
  <si>
    <t>14.</t>
  </si>
  <si>
    <t>Ostali doprinosi (na teret penzija i ostali doprinosi)</t>
  </si>
  <si>
    <t>15.</t>
  </si>
  <si>
    <t>Prosječan broj zaposlenih na osnovu radnih sati (cijeli broj)</t>
  </si>
  <si>
    <t>Obrazac 4.</t>
  </si>
  <si>
    <t>Posebni podaci o tekućim i kapitalnim transferima</t>
  </si>
  <si>
    <t>Red. broj</t>
  </si>
  <si>
    <t>Ekon.      kod</t>
  </si>
  <si>
    <t xml:space="preserve">Ostvareni kumulativni iznos istog perioda prethodne godine </t>
  </si>
  <si>
    <t>Procenat 2/3            x 100</t>
  </si>
  <si>
    <t>Tekući i kapitalni transferi (2+144)</t>
  </si>
  <si>
    <r>
      <t>Tekući transfer</t>
    </r>
    <r>
      <rPr>
        <b/>
        <sz val="9"/>
        <rFont val="Arial"/>
        <family val="2"/>
        <charset val="238"/>
      </rPr>
      <t>i (3+46+73+89+113+137+140)</t>
    </r>
  </si>
  <si>
    <t>Tekući transferi drugim nivoima vlasti I fondovima (4+11+20+27+35+38+44)</t>
  </si>
  <si>
    <t>Tekući transferi drugim nivoima vlasti  (5+.......…+10)</t>
  </si>
  <si>
    <t>Tekući transferi Državi</t>
  </si>
  <si>
    <t>Tekući transferi Federaciji</t>
  </si>
  <si>
    <t>Tekući transferi Republici Srpskoj</t>
  </si>
  <si>
    <t>Tekući transferi kantonima</t>
  </si>
  <si>
    <t>Tekući transferi gradovima</t>
  </si>
  <si>
    <t>Tekući transferi općinama</t>
  </si>
  <si>
    <t>Namjenski transferi drugim nivoima vlasti (12+..........…+19)</t>
  </si>
  <si>
    <t xml:space="preserve">Transfer za kulturu </t>
  </si>
  <si>
    <t xml:space="preserve">Transfer za sport </t>
  </si>
  <si>
    <t>Transfer za  šumarstvo</t>
  </si>
  <si>
    <t xml:space="preserve">Transfer za izbore </t>
  </si>
  <si>
    <t>Transfer za obrazovanje</t>
  </si>
  <si>
    <t xml:space="preserve">Transfer za razvoj turizma u Federaciji BiH  </t>
  </si>
  <si>
    <t xml:space="preserve">Transferi za komisije na državnom nivou  </t>
  </si>
  <si>
    <t>Transferi iz sredstava za zaštitu okoline</t>
  </si>
  <si>
    <t>Tekući transferi za javne fondove (21+….+26)</t>
  </si>
  <si>
    <r>
      <t>Transfer za Fond za zaštitu okoliša</t>
    </r>
    <r>
      <rPr>
        <sz val="9"/>
        <color indexed="17"/>
        <rFont val="Arial"/>
        <family val="2"/>
      </rPr>
      <t xml:space="preserve"> </t>
    </r>
  </si>
  <si>
    <t xml:space="preserve">Transfer za fond za izdavaštvo  </t>
  </si>
  <si>
    <t xml:space="preserve">Transfer za kinematografiju </t>
  </si>
  <si>
    <t>Transfer za Fond za invalide</t>
  </si>
  <si>
    <t>Transfer fondaciji za bibliotečku djelatnost</t>
  </si>
  <si>
    <t>Transfer fondaciji za muzičke, scenske i likovne umjetnosti</t>
  </si>
  <si>
    <t>Tekući transferi za PIO/MIO (28+…..+34)</t>
  </si>
  <si>
    <t>Transferi PIO/MIO</t>
  </si>
  <si>
    <t>Transferi po osnovu povoljnijeg penzionisanja branilaca odbrambeno osloboldilačkog rata</t>
  </si>
  <si>
    <t>Transfer po osnovu prava demobiliziranih branilaca i članova njihovih porodica</t>
  </si>
  <si>
    <t>Transfer po osnovu prava branilaca i članova njihovih porodica</t>
  </si>
  <si>
    <t>Transfer za preuzete obaveze za korisnike penzija pripadnika bivše JNA po osnovu Člana 139 Zakona o PIO/MIO</t>
  </si>
  <si>
    <t>Izvještaj o namjenskom utrošku transfera</t>
  </si>
  <si>
    <t>1 minus 2 = 3</t>
  </si>
  <si>
    <t>ESA kod</t>
  </si>
  <si>
    <t>D.51</t>
  </si>
  <si>
    <t>D.51A</t>
  </si>
  <si>
    <t>D.51B</t>
  </si>
  <si>
    <t>D.611R</t>
  </si>
  <si>
    <t>D.613R</t>
  </si>
  <si>
    <t>D.29C</t>
  </si>
  <si>
    <t>D.59A</t>
  </si>
  <si>
    <t>D.91A</t>
  </si>
  <si>
    <t>D.214I</t>
  </si>
  <si>
    <t>D.29A</t>
  </si>
  <si>
    <t>D.2122C</t>
  </si>
  <si>
    <t>D.211</t>
  </si>
  <si>
    <t>D.59F</t>
  </si>
  <si>
    <t>D.42R</t>
  </si>
  <si>
    <t>P.11</t>
  </si>
  <si>
    <t>D.759R</t>
  </si>
  <si>
    <t>F.42</t>
  </si>
  <si>
    <t>D.45R</t>
  </si>
  <si>
    <t>D.41R</t>
  </si>
  <si>
    <t>K.72</t>
  </si>
  <si>
    <t>P.51G</t>
  </si>
  <si>
    <t>F.512</t>
  </si>
  <si>
    <t>D.75</t>
  </si>
  <si>
    <t>P.131B</t>
  </si>
  <si>
    <t>D.99R</t>
  </si>
  <si>
    <t>D.7RA</t>
  </si>
  <si>
    <t>D.74R</t>
  </si>
  <si>
    <t>D.7R_S212</t>
  </si>
  <si>
    <t>D.7R_S13</t>
  </si>
  <si>
    <t>D.7RB</t>
  </si>
  <si>
    <t>D.9R</t>
  </si>
  <si>
    <t>D.9R_S2</t>
  </si>
  <si>
    <t>D.9R_S212</t>
  </si>
  <si>
    <t>D.9R_S13</t>
  </si>
  <si>
    <t>D.92R</t>
  </si>
  <si>
    <t>D.11P</t>
  </si>
  <si>
    <t>D.622</t>
  </si>
  <si>
    <t>D.12P</t>
  </si>
  <si>
    <t>P.2</t>
  </si>
  <si>
    <t>D.41P</t>
  </si>
  <si>
    <t>D7P_S13</t>
  </si>
  <si>
    <t>D.623*</t>
  </si>
  <si>
    <t>D.623</t>
  </si>
  <si>
    <t>D.9P</t>
  </si>
  <si>
    <t>D.75P</t>
  </si>
  <si>
    <t>D.3P</t>
  </si>
  <si>
    <t>D.74P</t>
  </si>
  <si>
    <t>D.9P_S13</t>
  </si>
  <si>
    <t>D.9P_S2</t>
  </si>
  <si>
    <t>D.4P_S13</t>
  </si>
  <si>
    <t>D.7P_S13</t>
  </si>
  <si>
    <t>P.52</t>
  </si>
  <si>
    <t>NP</t>
  </si>
  <si>
    <t>F.32</t>
  </si>
  <si>
    <t>F.41</t>
  </si>
  <si>
    <t>F.31</t>
  </si>
  <si>
    <t>F.89</t>
  </si>
  <si>
    <t>ESA</t>
  </si>
  <si>
    <t>AF.21</t>
  </si>
  <si>
    <t>AF.3</t>
  </si>
  <si>
    <t>AF.89</t>
  </si>
  <si>
    <t>AF.31</t>
  </si>
  <si>
    <t>BROJ ZAPOSLENIH</t>
  </si>
  <si>
    <t>UKUPNO:</t>
  </si>
  <si>
    <t>Sjedište potrošačke jedinice:</t>
  </si>
  <si>
    <t>Organizacijski broj:________</t>
  </si>
  <si>
    <t>Fukcionalni kod:__________</t>
  </si>
  <si>
    <t>Pojedinačni obrasci:______</t>
  </si>
  <si>
    <t>Konsolidovani obrasci:_____</t>
  </si>
  <si>
    <r>
      <t>Period izvještavanja: od________do</t>
    </r>
    <r>
      <rPr>
        <b/>
        <u/>
        <sz val="12"/>
        <rFont val="Arial"/>
        <family val="2"/>
        <charset val="238"/>
      </rPr>
      <t xml:space="preserve"> _________</t>
    </r>
  </si>
  <si>
    <r>
      <t>Potrošačka jedinica - glava</t>
    </r>
    <r>
      <rPr>
        <b/>
        <u/>
        <sz val="10"/>
        <rFont val="Arial CE"/>
        <charset val="238"/>
      </rPr>
      <t xml:space="preserve">: </t>
    </r>
  </si>
  <si>
    <t xml:space="preserve">Period izvještavanja: od________do________ </t>
  </si>
  <si>
    <r>
      <t>Potrošačka jedinica - glava</t>
    </r>
    <r>
      <rPr>
        <b/>
        <sz val="10"/>
        <rFont val="Arial CE"/>
        <charset val="238"/>
      </rPr>
      <t>:</t>
    </r>
  </si>
  <si>
    <t>šifra po kvalifikacionoj djelatnosti</t>
  </si>
  <si>
    <t xml:space="preserve">Period izvještavanja: </t>
  </si>
  <si>
    <t xml:space="preserve">Period izvještavanja od: </t>
  </si>
  <si>
    <t xml:space="preserve">do: </t>
  </si>
  <si>
    <r>
      <t>Potrošačka jedinica - glava :</t>
    </r>
    <r>
      <rPr>
        <b/>
        <u/>
        <sz val="10"/>
        <rFont val="Arial CE"/>
        <charset val="238"/>
      </rPr>
      <t xml:space="preserve"> </t>
    </r>
  </si>
  <si>
    <t>od__________________ do _______________</t>
  </si>
  <si>
    <r>
      <t>Potrošačka jedinica - glava</t>
    </r>
    <r>
      <rPr>
        <b/>
        <u/>
        <sz val="10"/>
        <rFont val="Arial CE"/>
        <charset val="238"/>
      </rPr>
      <t xml:space="preserve"> :</t>
    </r>
  </si>
  <si>
    <r>
      <t>Period izvještavanja: od</t>
    </r>
    <r>
      <rPr>
        <b/>
        <u/>
        <sz val="11"/>
        <rFont val="Arial CE"/>
        <charset val="238"/>
      </rPr>
      <t xml:space="preserve"> __________ </t>
    </r>
    <r>
      <rPr>
        <b/>
        <sz val="11"/>
        <rFont val="Arial CE"/>
      </rPr>
      <t>do</t>
    </r>
    <r>
      <rPr>
        <b/>
        <u/>
        <sz val="11"/>
        <rFont val="Arial CE"/>
        <charset val="238"/>
      </rPr>
      <t xml:space="preserve"> ___________ </t>
    </r>
    <r>
      <rPr>
        <b/>
        <sz val="11"/>
        <rFont val="Arial CE"/>
      </rPr>
      <t xml:space="preserve"> godine</t>
    </r>
  </si>
  <si>
    <r>
      <t>Potrošačka jedinica - glava</t>
    </r>
    <r>
      <rPr>
        <b/>
        <u/>
        <sz val="10"/>
        <rFont val="Arial"/>
        <family val="2"/>
        <charset val="238"/>
      </rPr>
      <t xml:space="preserve">: </t>
    </r>
  </si>
  <si>
    <r>
      <t xml:space="preserve">Period izvještavanja: od ___________do  </t>
    </r>
    <r>
      <rPr>
        <b/>
        <u/>
        <sz val="11"/>
        <rFont val="Arial"/>
        <family val="2"/>
        <charset val="238"/>
      </rPr>
      <t>____________</t>
    </r>
  </si>
  <si>
    <t>godine</t>
  </si>
  <si>
    <t>PRIMLJENI  TEKUCI I KAPITALNI TRANSFERI I DONACIJE                 ( 59+62+78+81)</t>
  </si>
  <si>
    <r>
      <t>Potrošačka jedinica - glava</t>
    </r>
    <r>
      <rPr>
        <b/>
        <u/>
        <sz val="10"/>
        <rFont val="Times New Roman"/>
        <family val="1"/>
        <charset val="238"/>
      </rPr>
      <t>:</t>
    </r>
  </si>
  <si>
    <r>
      <t xml:space="preserve">                 Period izvještavanja: od </t>
    </r>
    <r>
      <rPr>
        <u/>
        <sz val="10"/>
        <rFont val="Times New Roman"/>
        <family val="1"/>
        <charset val="238"/>
      </rPr>
      <t>_________</t>
    </r>
    <r>
      <rPr>
        <sz val="10"/>
        <rFont val="Times New Roman"/>
        <family val="1"/>
        <charset val="238"/>
      </rPr>
      <t>do</t>
    </r>
    <r>
      <rPr>
        <u/>
        <sz val="10"/>
        <rFont val="Times New Roman"/>
        <family val="1"/>
        <charset val="238"/>
      </rPr>
      <t xml:space="preserve"> __________ godine</t>
    </r>
  </si>
  <si>
    <r>
      <t>Nadležno ministarstvo:</t>
    </r>
    <r>
      <rPr>
        <b/>
        <u/>
        <sz val="10"/>
        <rFont val="Arial"/>
        <family val="2"/>
        <charset val="238"/>
      </rPr>
      <t xml:space="preserve"> </t>
    </r>
  </si>
  <si>
    <t>Potrošačka jedinica-glava:</t>
  </si>
</sst>
</file>

<file path=xl/styles.xml><?xml version="1.0" encoding="utf-8"?>
<styleSheet xmlns="http://schemas.openxmlformats.org/spreadsheetml/2006/main">
  <numFmts count="12">
    <numFmt numFmtId="43" formatCode="_-* #,##0.00\ _K_M_-;\-* #,##0.00\ _K_M_-;_-* &quot;-&quot;??\ _K_M_-;_-@_-"/>
    <numFmt numFmtId="164" formatCode="00000"/>
    <numFmt numFmtId="165" formatCode="000"/>
    <numFmt numFmtId="166" formatCode="0000"/>
    <numFmt numFmtId="167" formatCode="[&gt;=0.05]#,##0.0_);[&lt;=-0.05]\-#,##0.0_);?\-\-_)"/>
    <numFmt numFmtId="168" formatCode="0.0%"/>
    <numFmt numFmtId="169" formatCode="000000"/>
    <numFmt numFmtId="170" formatCode="\|0\|0\|0\|0\|0\|"/>
    <numFmt numFmtId="171" formatCode="\|0\|0\|0\|"/>
    <numFmt numFmtId="172" formatCode="\|0\|0\|"/>
    <numFmt numFmtId="173" formatCode="\|0\|0\|0\|0\|0\|0\|0\|0\|"/>
    <numFmt numFmtId="174" formatCode="\|0\|0\|0\|0\|0\|0\|0\|0\|0"/>
  </numFmts>
  <fonts count="95"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name val="Arial CE"/>
      <family val="2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b/>
      <u/>
      <sz val="11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i/>
      <sz val="9"/>
      <name val="Arial CE"/>
      <family val="2"/>
      <charset val="238"/>
    </font>
    <font>
      <i/>
      <sz val="9"/>
      <name val="Arial CE"/>
      <charset val="238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  <charset val="238"/>
    </font>
    <font>
      <b/>
      <u/>
      <sz val="9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1"/>
      <name val="Arial"/>
      <family val="2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u/>
      <sz val="8"/>
      <name val="Arial CE"/>
      <charset val="238"/>
    </font>
    <font>
      <b/>
      <sz val="10.8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7"/>
      <name val="Arial"/>
      <family val="2"/>
    </font>
    <font>
      <sz val="9"/>
      <color indexed="57"/>
      <name val="Arial"/>
      <family val="2"/>
    </font>
    <font>
      <b/>
      <sz val="9"/>
      <color indexed="8"/>
      <name val="Arial"/>
      <family val="2"/>
      <charset val="238"/>
    </font>
    <font>
      <b/>
      <u/>
      <sz val="9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 CE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sz val="12"/>
      <name val="Times New Roman"/>
      <family val="1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12"/>
      <name val="Calibri"/>
      <family val="2"/>
      <charset val="238"/>
    </font>
    <font>
      <b/>
      <i/>
      <sz val="11"/>
      <color indexed="10"/>
      <name val="Arial CE"/>
    </font>
    <font>
      <sz val="10"/>
      <color indexed="1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theme="1"/>
      <name val="Arial"/>
      <family val="2"/>
    </font>
    <font>
      <u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11"/>
      <name val="Arial CE"/>
      <charset val="238"/>
    </font>
    <font>
      <b/>
      <u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rgb="FFFF0000"/>
      <name val="Arial CE"/>
      <charset val="238"/>
    </font>
    <font>
      <sz val="9"/>
      <color rgb="FFFF0000"/>
      <name val="Arial CE"/>
      <family val="2"/>
      <charset val="238"/>
    </font>
    <font>
      <b/>
      <sz val="10"/>
      <color indexed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horizontal="centerContinuous" vertical="justify"/>
    </xf>
    <xf numFmtId="43" fontId="81" fillId="0" borderId="0" applyFont="0" applyFill="0" applyBorder="0" applyAlignment="0" applyProtection="0"/>
    <xf numFmtId="0" fontId="35" fillId="0" borderId="0">
      <alignment horizontal="centerContinuous" vertical="justify"/>
    </xf>
    <xf numFmtId="0" fontId="84" fillId="0" borderId="0"/>
    <xf numFmtId="0" fontId="21" fillId="0" borderId="0"/>
    <xf numFmtId="0" fontId="43" fillId="0" borderId="0"/>
    <xf numFmtId="0" fontId="43" fillId="0" borderId="0"/>
    <xf numFmtId="0" fontId="69" fillId="0" borderId="0"/>
    <xf numFmtId="0" fontId="21" fillId="0" borderId="0"/>
    <xf numFmtId="0" fontId="84" fillId="0" borderId="0"/>
    <xf numFmtId="0" fontId="21" fillId="0" borderId="0"/>
    <xf numFmtId="0" fontId="21" fillId="0" borderId="0">
      <alignment vertical="center"/>
    </xf>
  </cellStyleXfs>
  <cellXfs count="753">
    <xf numFmtId="0" fontId="0" fillId="0" borderId="0" xfId="0">
      <alignment horizontal="centerContinuous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6" fillId="0" borderId="0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Continuous" vertical="center" wrapText="1"/>
    </xf>
    <xf numFmtId="0" fontId="3" fillId="0" borderId="0" xfId="0" applyFont="1" applyBorder="1" applyAlignment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0" xfId="0" applyFont="1" applyBorder="1" applyAlignment="1"/>
    <xf numFmtId="0" fontId="10" fillId="0" borderId="0" xfId="0" applyFont="1" applyBorder="1" applyAlignment="1"/>
    <xf numFmtId="0" fontId="11" fillId="2" borderId="1" xfId="0" applyFont="1" applyFill="1" applyBorder="1" applyAlignment="1">
      <alignment wrapText="1"/>
    </xf>
    <xf numFmtId="0" fontId="11" fillId="0" borderId="0" xfId="0" applyFont="1" applyBorder="1" applyAlignment="1"/>
    <xf numFmtId="164" fontId="10" fillId="0" borderId="1" xfId="0" applyNumberFormat="1" applyFont="1" applyBorder="1" applyAlignment="1">
      <alignment wrapText="1"/>
    </xf>
    <xf numFmtId="0" fontId="10" fillId="0" borderId="1" xfId="0" applyFont="1" applyBorder="1" applyAlignment="1"/>
    <xf numFmtId="0" fontId="13" fillId="0" borderId="0" xfId="0" applyFont="1" applyBorder="1" applyAlignment="1"/>
    <xf numFmtId="0" fontId="11" fillId="0" borderId="1" xfId="0" applyFont="1" applyBorder="1" applyAlignment="1">
      <alignment wrapText="1"/>
    </xf>
    <xf numFmtId="0" fontId="13" fillId="0" borderId="1" xfId="0" applyFont="1" applyBorder="1" applyAlignment="1"/>
    <xf numFmtId="0" fontId="10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3" fillId="0" borderId="1" xfId="0" applyFont="1" applyBorder="1" applyAlignment="1"/>
    <xf numFmtId="0" fontId="11" fillId="0" borderId="1" xfId="0" applyFont="1" applyBorder="1" applyAlignment="1">
      <alignment horizontal="centerContinuous"/>
    </xf>
    <xf numFmtId="0" fontId="10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justify" wrapText="1"/>
    </xf>
    <xf numFmtId="0" fontId="10" fillId="0" borderId="1" xfId="0" applyFont="1" applyFill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20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8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centerContinuous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left" wrapText="1"/>
    </xf>
    <xf numFmtId="0" fontId="11" fillId="2" borderId="1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left" wrapText="1"/>
    </xf>
    <xf numFmtId="0" fontId="23" fillId="0" borderId="1" xfId="0" applyFont="1" applyBorder="1" applyAlignment="1">
      <alignment horizontal="justify" wrapText="1"/>
    </xf>
    <xf numFmtId="0" fontId="22" fillId="0" borderId="1" xfId="0" applyFont="1" applyBorder="1" applyAlignment="1">
      <alignment horizontal="left" wrapText="1"/>
    </xf>
    <xf numFmtId="0" fontId="24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right"/>
    </xf>
    <xf numFmtId="168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/>
    <xf numFmtId="3" fontId="10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0" fillId="0" borderId="1" xfId="0" applyNumberFormat="1" applyFont="1" applyBorder="1" applyAlignment="1">
      <alignment horizontal="right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/>
    <xf numFmtId="0" fontId="21" fillId="0" borderId="0" xfId="0" applyFont="1" applyBorder="1" applyAlignment="1">
      <alignment vertical="top"/>
    </xf>
    <xf numFmtId="0" fontId="27" fillId="0" borderId="0" xfId="0" applyFont="1" applyAlignment="1"/>
    <xf numFmtId="0" fontId="27" fillId="0" borderId="0" xfId="0" applyFont="1" applyBorder="1" applyAlignment="1"/>
    <xf numFmtId="0" fontId="22" fillId="0" borderId="0" xfId="0" applyFont="1" applyAlignment="1"/>
    <xf numFmtId="0" fontId="0" fillId="0" borderId="0" xfId="0" applyAlignment="1"/>
    <xf numFmtId="3" fontId="3" fillId="0" borderId="1" xfId="0" applyNumberFormat="1" applyFont="1" applyFill="1" applyBorder="1" applyAlignment="1">
      <alignment horizontal="right"/>
    </xf>
    <xf numFmtId="168" fontId="9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/>
    <xf numFmtId="0" fontId="19" fillId="0" borderId="1" xfId="0" applyFont="1" applyBorder="1" applyAlignment="1">
      <alignment horizontal="justify" wrapText="1"/>
    </xf>
    <xf numFmtId="164" fontId="11" fillId="0" borderId="1" xfId="0" applyNumberFormat="1" applyFont="1" applyBorder="1" applyAlignment="1">
      <alignment wrapText="1"/>
    </xf>
    <xf numFmtId="164" fontId="11" fillId="0" borderId="1" xfId="0" applyNumberFormat="1" applyFont="1" applyFill="1" applyBorder="1" applyAlignment="1">
      <alignment wrapText="1"/>
    </xf>
    <xf numFmtId="164" fontId="11" fillId="0" borderId="1" xfId="0" applyNumberFormat="1" applyFont="1" applyBorder="1" applyAlignment="1">
      <alignment horizontal="centerContinuous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Continuous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horizontal="centerContinuous"/>
    </xf>
    <xf numFmtId="3" fontId="9" fillId="3" borderId="1" xfId="0" applyNumberFormat="1" applyFont="1" applyFill="1" applyBorder="1" applyAlignment="1"/>
    <xf numFmtId="168" fontId="9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3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/>
    <xf numFmtId="3" fontId="9" fillId="3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21" fillId="0" borderId="0" xfId="0" applyFont="1" applyAlignment="1">
      <alignment vertical="top"/>
    </xf>
    <xf numFmtId="0" fontId="28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justify"/>
    </xf>
    <xf numFmtId="0" fontId="2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8" fontId="29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2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justify" wrapText="1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9" fillId="0" borderId="0" xfId="0" applyFont="1" applyAlignment="1">
      <alignment horizontal="centerContinuous"/>
    </xf>
    <xf numFmtId="0" fontId="31" fillId="0" borderId="0" xfId="0" applyFont="1" applyAlignment="1"/>
    <xf numFmtId="0" fontId="32" fillId="0" borderId="0" xfId="0" applyFont="1" applyAlignment="1"/>
    <xf numFmtId="0" fontId="27" fillId="0" borderId="0" xfId="0" applyFont="1" applyBorder="1" applyAlignment="1">
      <alignment horizontal="centerContinuous"/>
    </xf>
    <xf numFmtId="0" fontId="25" fillId="0" borderId="0" xfId="0" applyFont="1" applyAlignment="1"/>
    <xf numFmtId="0" fontId="30" fillId="0" borderId="0" xfId="0" applyFont="1" applyAlignment="1"/>
    <xf numFmtId="0" fontId="33" fillId="0" borderId="0" xfId="0" applyFont="1" applyBorder="1" applyAlignment="1"/>
    <xf numFmtId="0" fontId="33" fillId="0" borderId="0" xfId="0" applyFont="1" applyAlignment="1"/>
    <xf numFmtId="0" fontId="29" fillId="0" borderId="0" xfId="0" applyFont="1" applyAlignment="1">
      <alignment horizontal="center"/>
    </xf>
    <xf numFmtId="0" fontId="29" fillId="0" borderId="0" xfId="0" applyFont="1" applyBorder="1" applyAlignment="1"/>
    <xf numFmtId="0" fontId="29" fillId="0" borderId="0" xfId="0" applyFont="1" applyAlignment="1"/>
    <xf numFmtId="0" fontId="34" fillId="0" borderId="0" xfId="0" applyFont="1" applyBorder="1" applyAlignment="1"/>
    <xf numFmtId="0" fontId="34" fillId="0" borderId="0" xfId="0" applyFont="1" applyAlignment="1"/>
    <xf numFmtId="0" fontId="29" fillId="0" borderId="2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wrapText="1"/>
    </xf>
    <xf numFmtId="0" fontId="29" fillId="0" borderId="5" xfId="0" applyFont="1" applyBorder="1" applyAlignment="1"/>
    <xf numFmtId="0" fontId="29" fillId="0" borderId="6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3" fontId="25" fillId="3" borderId="2" xfId="0" applyNumberFormat="1" applyFont="1" applyFill="1" applyBorder="1" applyAlignment="1">
      <alignment horizontal="right" vertical="center"/>
    </xf>
    <xf numFmtId="3" fontId="25" fillId="3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5" fillId="0" borderId="0" xfId="0" applyFont="1" applyAlignment="1"/>
    <xf numFmtId="169" fontId="21" fillId="0" borderId="0" xfId="0" applyNumberFormat="1" applyFont="1" applyBorder="1" applyAlignment="1">
      <alignment horizontal="left" vertical="center"/>
    </xf>
    <xf numFmtId="169" fontId="21" fillId="0" borderId="0" xfId="0" applyNumberFormat="1" applyFont="1" applyBorder="1" applyAlignment="1">
      <alignment horizontal="center" vertical="center"/>
    </xf>
    <xf numFmtId="0" fontId="21" fillId="0" borderId="0" xfId="0" applyFont="1" applyAlignment="1"/>
    <xf numFmtId="0" fontId="21" fillId="0" borderId="0" xfId="0" applyFont="1" applyBorder="1" applyAlignment="1"/>
    <xf numFmtId="0" fontId="4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" fillId="0" borderId="1" xfId="0" applyFont="1" applyBorder="1" applyAlignment="1">
      <alignment horizontal="centerContinuous" vertical="center"/>
    </xf>
    <xf numFmtId="0" fontId="38" fillId="0" borderId="1" xfId="0" applyFont="1" applyBorder="1" applyAlignment="1">
      <alignment horizontal="centerContinuous" vertical="center" wrapText="1"/>
    </xf>
    <xf numFmtId="0" fontId="38" fillId="0" borderId="1" xfId="0" applyFont="1" applyBorder="1" applyAlignment="1">
      <alignment horizontal="centerContinuous" vertical="center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Continuous" vertical="center" wrapText="1"/>
    </xf>
    <xf numFmtId="0" fontId="29" fillId="3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center" vertical="center" wrapText="1"/>
    </xf>
    <xf numFmtId="3" fontId="38" fillId="3" borderId="1" xfId="0" applyNumberFormat="1" applyFont="1" applyFill="1" applyBorder="1" applyAlignment="1">
      <alignment horizontal="right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38" fillId="3" borderId="1" xfId="0" applyFont="1" applyFill="1" applyBorder="1" applyAlignment="1">
      <alignment wrapText="1"/>
    </xf>
    <xf numFmtId="0" fontId="22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 wrapText="1"/>
    </xf>
    <xf numFmtId="0" fontId="19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justify" wrapText="1"/>
    </xf>
    <xf numFmtId="0" fontId="2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3" borderId="1" xfId="0" applyFont="1" applyFill="1" applyBorder="1" applyAlignment="1">
      <alignment horizontal="left" wrapText="1"/>
    </xf>
    <xf numFmtId="0" fontId="25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center" vertical="center" wrapText="1"/>
    </xf>
    <xf numFmtId="3" fontId="38" fillId="0" borderId="1" xfId="0" applyNumberFormat="1" applyFont="1" applyBorder="1" applyAlignment="1">
      <alignment horizontal="right" vertical="center" wrapText="1"/>
    </xf>
    <xf numFmtId="0" fontId="22" fillId="2" borderId="1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wrapText="1"/>
    </xf>
    <xf numFmtId="0" fontId="27" fillId="3" borderId="1" xfId="0" applyFont="1" applyFill="1" applyBorder="1" applyAlignment="1">
      <alignment horizontal="centerContinuous" vertical="center" wrapText="1"/>
    </xf>
    <xf numFmtId="0" fontId="22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Continuous" vertical="center" wrapText="1"/>
    </xf>
    <xf numFmtId="0" fontId="19" fillId="2" borderId="1" xfId="0" applyFont="1" applyFill="1" applyBorder="1" applyAlignment="1">
      <alignment wrapText="1"/>
    </xf>
    <xf numFmtId="0" fontId="29" fillId="3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" fontId="38" fillId="3" borderId="1" xfId="0" applyNumberFormat="1" applyFont="1" applyFill="1" applyBorder="1" applyAlignment="1">
      <alignment wrapText="1"/>
    </xf>
    <xf numFmtId="3" fontId="18" fillId="3" borderId="1" xfId="0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18" fillId="3" borderId="1" xfId="0" applyFont="1" applyFill="1" applyBorder="1" applyAlignment="1">
      <alignment wrapText="1"/>
    </xf>
    <xf numFmtId="0" fontId="25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justify" wrapText="1"/>
    </xf>
    <xf numFmtId="0" fontId="41" fillId="3" borderId="1" xfId="0" applyFont="1" applyFill="1" applyBorder="1" applyAlignment="1">
      <alignment horizontal="justify" wrapText="1"/>
    </xf>
    <xf numFmtId="0" fontId="35" fillId="0" borderId="0" xfId="0" applyFont="1" applyBorder="1" applyAlignment="1">
      <alignment horizontal="center"/>
    </xf>
    <xf numFmtId="165" fontId="2" fillId="0" borderId="0" xfId="0" applyNumberFormat="1" applyFont="1" applyFill="1" applyBorder="1" applyAlignment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27" fillId="0" borderId="0" xfId="0" applyFont="1" applyFill="1" applyBorder="1" applyAlignment="1"/>
    <xf numFmtId="0" fontId="38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Continuous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Continuous" vertical="center" wrapText="1"/>
    </xf>
    <xf numFmtId="0" fontId="38" fillId="0" borderId="8" xfId="0" applyFont="1" applyBorder="1" applyAlignment="1">
      <alignment horizontal="centerContinuous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left" vertical="center" wrapText="1"/>
    </xf>
    <xf numFmtId="3" fontId="38" fillId="3" borderId="1" xfId="0" applyNumberFormat="1" applyFont="1" applyFill="1" applyBorder="1" applyAlignment="1">
      <alignment horizontal="right"/>
    </xf>
    <xf numFmtId="49" fontId="38" fillId="3" borderId="1" xfId="0" applyNumberFormat="1" applyFont="1" applyFill="1" applyBorder="1" applyAlignment="1">
      <alignment horizontal="center" vertical="center" wrapText="1"/>
    </xf>
    <xf numFmtId="165" fontId="38" fillId="3" borderId="1" xfId="0" applyNumberFormat="1" applyFont="1" applyFill="1" applyBorder="1" applyAlignment="1">
      <alignment horizontal="left" vertical="center" wrapText="1"/>
    </xf>
    <xf numFmtId="3" fontId="38" fillId="3" borderId="1" xfId="0" applyNumberFormat="1" applyFont="1" applyFill="1" applyBorder="1" applyAlignment="1">
      <alignment horizontal="right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165" fontId="27" fillId="0" borderId="1" xfId="0" applyNumberFormat="1" applyFont="1" applyFill="1" applyBorder="1" applyAlignment="1">
      <alignment horizontal="left" vertical="center" wrapText="1"/>
    </xf>
    <xf numFmtId="3" fontId="27" fillId="0" borderId="1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/>
    <xf numFmtId="166" fontId="38" fillId="0" borderId="0" xfId="0" applyNumberFormat="1" applyFont="1" applyFill="1" applyBorder="1" applyAlignment="1">
      <alignment horizontal="center" vertical="center" wrapText="1"/>
    </xf>
    <xf numFmtId="165" fontId="38" fillId="0" borderId="0" xfId="0" applyNumberFormat="1" applyFont="1" applyFill="1" applyBorder="1" applyAlignment="1">
      <alignment horizontal="left" vertical="center" wrapText="1"/>
    </xf>
    <xf numFmtId="165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165" fontId="27" fillId="0" borderId="0" xfId="0" applyNumberFormat="1" applyFont="1" applyFill="1" applyBorder="1" applyAlignment="1"/>
    <xf numFmtId="0" fontId="1" fillId="0" borderId="0" xfId="0" applyFont="1" applyAlignment="1">
      <alignment horizontal="centerContinuous"/>
    </xf>
    <xf numFmtId="0" fontId="2" fillId="0" borderId="0" xfId="0" applyFont="1" applyBorder="1">
      <alignment horizontal="centerContinuous" vertical="justify"/>
    </xf>
    <xf numFmtId="0" fontId="2" fillId="0" borderId="0" xfId="0" applyFont="1">
      <alignment horizontal="centerContinuous" vertical="justify"/>
    </xf>
    <xf numFmtId="0" fontId="1" fillId="0" borderId="0" xfId="0" applyFont="1" applyAlignment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5" fillId="0" borderId="0" xfId="0" applyFont="1" applyBorder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46" fillId="0" borderId="0" xfId="0" applyFont="1" applyBorder="1" applyAlignment="1">
      <alignment horizontal="left" wrapText="1"/>
    </xf>
    <xf numFmtId="0" fontId="3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8" fillId="0" borderId="0" xfId="0" applyFont="1" applyBorder="1" applyAlignment="1"/>
    <xf numFmtId="0" fontId="48" fillId="0" borderId="0" xfId="0" applyFont="1" applyAlignment="1"/>
    <xf numFmtId="0" fontId="44" fillId="0" borderId="0" xfId="0" applyFont="1" applyAlignment="1">
      <alignment horizontal="left"/>
    </xf>
    <xf numFmtId="0" fontId="38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/>
    </xf>
    <xf numFmtId="0" fontId="35" fillId="0" borderId="0" xfId="0" applyFont="1" applyBorder="1" applyAlignment="1"/>
    <xf numFmtId="0" fontId="35" fillId="0" borderId="0" xfId="0" applyFont="1">
      <alignment horizontal="centerContinuous" vertical="justify"/>
    </xf>
    <xf numFmtId="0" fontId="20" fillId="0" borderId="0" xfId="0" applyFont="1" applyFill="1" applyBorder="1" applyAlignment="1"/>
    <xf numFmtId="0" fontId="20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Continuous"/>
    </xf>
    <xf numFmtId="0" fontId="29" fillId="0" borderId="0" xfId="0" applyFont="1" applyBorder="1" applyAlignment="1">
      <alignment horizontal="left"/>
    </xf>
    <xf numFmtId="0" fontId="35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Continuous" vertical="center" wrapText="1"/>
    </xf>
    <xf numFmtId="0" fontId="20" fillId="0" borderId="11" xfId="0" applyFont="1" applyBorder="1" applyAlignment="1">
      <alignment horizontal="centerContinuous" vertical="center" wrapText="1"/>
    </xf>
    <xf numFmtId="0" fontId="20" fillId="0" borderId="0" xfId="0" applyFont="1" applyAlignment="1">
      <alignment vertical="justify"/>
    </xf>
    <xf numFmtId="0" fontId="51" fillId="0" borderId="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 wrapText="1"/>
    </xf>
    <xf numFmtId="0" fontId="29" fillId="0" borderId="10" xfId="0" applyFont="1" applyBorder="1" applyAlignment="1">
      <alignment horizontal="centerContinuous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35" fillId="0" borderId="0" xfId="0" applyFont="1" applyAlignment="1">
      <alignment vertical="justify"/>
    </xf>
    <xf numFmtId="17" fontId="35" fillId="0" borderId="11" xfId="0" applyNumberFormat="1" applyFont="1" applyBorder="1">
      <alignment horizontal="centerContinuous" vertical="justify"/>
    </xf>
    <xf numFmtId="17" fontId="35" fillId="0" borderId="10" xfId="0" applyNumberFormat="1" applyFont="1" applyBorder="1" applyAlignment="1">
      <alignment horizontal="center" wrapText="1"/>
    </xf>
    <xf numFmtId="3" fontId="35" fillId="0" borderId="1" xfId="0" applyNumberFormat="1" applyFont="1" applyBorder="1" applyAlignment="1">
      <alignment horizontal="right" vertical="justify"/>
    </xf>
    <xf numFmtId="3" fontId="35" fillId="0" borderId="10" xfId="0" applyNumberFormat="1" applyFont="1" applyBorder="1" applyAlignment="1">
      <alignment horizontal="right" vertical="justify"/>
    </xf>
    <xf numFmtId="0" fontId="35" fillId="0" borderId="10" xfId="0" applyFont="1" applyBorder="1" applyAlignment="1">
      <alignment horizontal="right" vertical="justify"/>
    </xf>
    <xf numFmtId="0" fontId="51" fillId="0" borderId="0" xfId="0" applyFont="1">
      <alignment horizontal="centerContinuous" vertical="justify"/>
    </xf>
    <xf numFmtId="0" fontId="35" fillId="0" borderId="0" xfId="0" applyFont="1" applyAlignment="1">
      <alignment wrapText="1"/>
    </xf>
    <xf numFmtId="0" fontId="29" fillId="0" borderId="0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 wrapText="1"/>
    </xf>
    <xf numFmtId="168" fontId="35" fillId="0" borderId="10" xfId="0" applyNumberFormat="1" applyFont="1" applyBorder="1" applyAlignment="1">
      <alignment horizontal="right" vertical="justify"/>
    </xf>
    <xf numFmtId="168" fontId="35" fillId="0" borderId="1" xfId="0" applyNumberFormat="1" applyFont="1" applyBorder="1" applyAlignment="1">
      <alignment horizontal="right" vertical="justify"/>
    </xf>
    <xf numFmtId="0" fontId="35" fillId="0" borderId="0" xfId="0" applyFont="1" applyBorder="1">
      <alignment horizontal="centerContinuous" vertical="justify"/>
    </xf>
    <xf numFmtId="0" fontId="75" fillId="0" borderId="0" xfId="0" applyFont="1" applyAlignment="1">
      <alignment wrapText="1"/>
    </xf>
    <xf numFmtId="0" fontId="18" fillId="0" borderId="0" xfId="0" applyFont="1" applyAlignment="1"/>
    <xf numFmtId="0" fontId="75" fillId="0" borderId="0" xfId="0" applyFont="1" applyAlignment="1">
      <alignment horizontal="center" wrapText="1"/>
    </xf>
    <xf numFmtId="0" fontId="18" fillId="0" borderId="0" xfId="0" applyFont="1" applyBorder="1" applyAlignment="1"/>
    <xf numFmtId="0" fontId="75" fillId="0" borderId="0" xfId="0" applyFont="1" applyBorder="1" applyAlignment="1">
      <alignment horizontal="left" wrapText="1"/>
    </xf>
    <xf numFmtId="0" fontId="0" fillId="0" borderId="0" xfId="0" applyFill="1" applyAlignment="1"/>
    <xf numFmtId="0" fontId="76" fillId="0" borderId="0" xfId="0" applyFont="1" applyFill="1" applyAlignment="1"/>
    <xf numFmtId="0" fontId="77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9" fillId="3" borderId="1" xfId="0" applyFont="1" applyFill="1" applyBorder="1" applyAlignment="1">
      <alignment horizontal="left" vertical="justify"/>
    </xf>
    <xf numFmtId="0" fontId="3" fillId="5" borderId="1" xfId="0" applyFont="1" applyFill="1" applyBorder="1" applyAlignment="1">
      <alignment horizontal="center" vertical="center"/>
    </xf>
    <xf numFmtId="167" fontId="29" fillId="3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 wrapText="1"/>
    </xf>
    <xf numFmtId="167" fontId="29" fillId="3" borderId="1" xfId="0" applyNumberFormat="1" applyFont="1" applyFill="1" applyBorder="1" applyAlignment="1">
      <alignment wrapText="1"/>
    </xf>
    <xf numFmtId="167" fontId="29" fillId="0" borderId="1" xfId="0" applyNumberFormat="1" applyFont="1" applyFill="1" applyBorder="1" applyAlignment="1">
      <alignment wrapText="1"/>
    </xf>
    <xf numFmtId="167" fontId="35" fillId="0" borderId="1" xfId="0" applyNumberFormat="1" applyFont="1" applyFill="1" applyBorder="1" applyAlignment="1">
      <alignment horizontal="left" indent="7"/>
    </xf>
    <xf numFmtId="167" fontId="29" fillId="0" borderId="1" xfId="0" applyNumberFormat="1" applyFont="1" applyFill="1" applyBorder="1" applyAlignment="1"/>
    <xf numFmtId="0" fontId="77" fillId="0" borderId="0" xfId="0" applyFont="1" applyFill="1" applyAlignment="1"/>
    <xf numFmtId="0" fontId="54" fillId="0" borderId="0" xfId="0" applyFont="1" applyBorder="1" applyAlignment="1">
      <alignment horizontal="left" wrapText="1"/>
    </xf>
    <xf numFmtId="0" fontId="77" fillId="0" borderId="0" xfId="0" applyFont="1" applyBorder="1" applyAlignment="1"/>
    <xf numFmtId="0" fontId="55" fillId="0" borderId="0" xfId="0" applyFont="1" applyBorder="1" applyAlignment="1">
      <alignment horizontal="left" wrapText="1"/>
    </xf>
    <xf numFmtId="0" fontId="77" fillId="0" borderId="0" xfId="0" applyFont="1" applyBorder="1" applyAlignment="1">
      <alignment horizontal="center"/>
    </xf>
    <xf numFmtId="0" fontId="25" fillId="0" borderId="0" xfId="0" applyFont="1" applyAlignment="1">
      <alignment horizontal="left" vertical="top"/>
    </xf>
    <xf numFmtId="0" fontId="22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56" fillId="0" borderId="0" xfId="0" applyFont="1" applyBorder="1" applyAlignment="1">
      <alignment horizontal="left" vertical="top"/>
    </xf>
    <xf numFmtId="0" fontId="57" fillId="0" borderId="0" xfId="0" applyFont="1" applyAlignment="1">
      <alignment horizontal="left" vertical="top"/>
    </xf>
    <xf numFmtId="0" fontId="57" fillId="0" borderId="0" xfId="0" applyFont="1" applyBorder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59" fillId="0" borderId="0" xfId="0" applyFont="1" applyAlignment="1">
      <alignment vertical="top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60" fillId="0" borderId="1" xfId="0" applyFont="1" applyFill="1" applyBorder="1" applyAlignment="1">
      <alignment vertical="top"/>
    </xf>
    <xf numFmtId="0" fontId="60" fillId="0" borderId="1" xfId="0" applyFont="1" applyFill="1" applyBorder="1" applyAlignment="1">
      <alignment horizontal="center" vertical="top"/>
    </xf>
    <xf numFmtId="0" fontId="60" fillId="0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0" fontId="18" fillId="0" borderId="1" xfId="5" applyFont="1" applyFill="1" applyBorder="1" applyAlignment="1">
      <alignment horizontal="center" vertical="top"/>
    </xf>
    <xf numFmtId="0" fontId="56" fillId="6" borderId="1" xfId="5" applyFont="1" applyFill="1" applyBorder="1" applyAlignment="1">
      <alignment horizontal="left" vertical="top" wrapText="1"/>
    </xf>
    <xf numFmtId="0" fontId="56" fillId="3" borderId="10" xfId="5" applyFont="1" applyFill="1" applyBorder="1" applyAlignment="1">
      <alignment horizontal="left" vertical="top" wrapText="1"/>
    </xf>
    <xf numFmtId="168" fontId="22" fillId="0" borderId="1" xfId="0" applyNumberFormat="1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6" borderId="1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3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61" fillId="0" borderId="11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/>
    </xf>
    <xf numFmtId="0" fontId="61" fillId="2" borderId="11" xfId="0" applyFont="1" applyFill="1" applyBorder="1" applyAlignment="1">
      <alignment horizontal="left" vertical="top" wrapText="1"/>
    </xf>
    <xf numFmtId="0" fontId="22" fillId="7" borderId="1" xfId="3" applyFont="1" applyFill="1" applyBorder="1" applyAlignment="1">
      <alignment vertical="top"/>
    </xf>
    <xf numFmtId="0" fontId="61" fillId="0" borderId="11" xfId="3" applyFont="1" applyFill="1" applyBorder="1" applyAlignment="1">
      <alignment horizontal="left" vertical="top"/>
    </xf>
    <xf numFmtId="0" fontId="22" fillId="0" borderId="1" xfId="0" applyFont="1" applyBorder="1" applyAlignment="1">
      <alignment horizontal="center" vertical="top"/>
    </xf>
    <xf numFmtId="0" fontId="61" fillId="0" borderId="10" xfId="0" applyFont="1" applyFill="1" applyBorder="1" applyAlignment="1">
      <alignment horizontal="left" vertical="top" wrapText="1"/>
    </xf>
    <xf numFmtId="0" fontId="62" fillId="0" borderId="1" xfId="3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center" vertical="top"/>
    </xf>
    <xf numFmtId="0" fontId="61" fillId="0" borderId="10" xfId="5" applyFont="1" applyFill="1" applyBorder="1" applyAlignment="1">
      <alignment horizontal="left" vertical="top" wrapText="1"/>
    </xf>
    <xf numFmtId="0" fontId="18" fillId="0" borderId="1" xfId="5" applyNumberFormat="1" applyFont="1" applyFill="1" applyBorder="1" applyAlignment="1">
      <alignment horizontal="center" vertical="top"/>
    </xf>
    <xf numFmtId="0" fontId="22" fillId="0" borderId="1" xfId="5" applyFont="1" applyFill="1" applyBorder="1" applyAlignment="1">
      <alignment horizontal="center" vertical="top" wrapText="1"/>
    </xf>
    <xf numFmtId="0" fontId="22" fillId="0" borderId="10" xfId="5" applyFont="1" applyFill="1" applyBorder="1" applyAlignment="1">
      <alignment horizontal="left" vertical="top" wrapText="1"/>
    </xf>
    <xf numFmtId="0" fontId="27" fillId="0" borderId="1" xfId="5" applyNumberFormat="1" applyFont="1" applyFill="1" applyBorder="1" applyAlignment="1">
      <alignment horizontal="center" vertical="top"/>
    </xf>
    <xf numFmtId="0" fontId="62" fillId="0" borderId="10" xfId="3" applyFont="1" applyFill="1" applyBorder="1" applyAlignment="1">
      <alignment horizontal="left" vertical="top"/>
    </xf>
    <xf numFmtId="0" fontId="64" fillId="0" borderId="10" xfId="5" applyFont="1" applyFill="1" applyBorder="1" applyAlignment="1">
      <alignment horizontal="left" vertical="top" wrapText="1"/>
    </xf>
    <xf numFmtId="0" fontId="27" fillId="0" borderId="8" xfId="5" applyNumberFormat="1" applyFont="1" applyFill="1" applyBorder="1" applyAlignment="1">
      <alignment horizontal="center" vertical="top"/>
    </xf>
    <xf numFmtId="0" fontId="22" fillId="0" borderId="8" xfId="5" applyFont="1" applyFill="1" applyBorder="1" applyAlignment="1">
      <alignment horizontal="center" vertical="top" wrapText="1"/>
    </xf>
    <xf numFmtId="0" fontId="22" fillId="0" borderId="15" xfId="5" applyFont="1" applyFill="1" applyBorder="1" applyAlignment="1">
      <alignment horizontal="left" vertical="top" wrapText="1"/>
    </xf>
    <xf numFmtId="0" fontId="22" fillId="2" borderId="8" xfId="5" applyFont="1" applyFill="1" applyBorder="1" applyAlignment="1">
      <alignment horizontal="center" vertical="top" wrapText="1"/>
    </xf>
    <xf numFmtId="0" fontId="22" fillId="2" borderId="10" xfId="0" applyFont="1" applyFill="1" applyBorder="1" applyAlignment="1">
      <alignment horizontal="left" vertical="top" wrapText="1"/>
    </xf>
    <xf numFmtId="0" fontId="64" fillId="2" borderId="10" xfId="5" applyFont="1" applyFill="1" applyBorder="1" applyAlignment="1">
      <alignment horizontal="left" vertical="top" wrapText="1"/>
    </xf>
    <xf numFmtId="0" fontId="18" fillId="0" borderId="1" xfId="3" applyFont="1" applyFill="1" applyBorder="1" applyAlignment="1">
      <alignment vertical="top"/>
    </xf>
    <xf numFmtId="0" fontId="18" fillId="0" borderId="11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/>
    </xf>
    <xf numFmtId="0" fontId="19" fillId="5" borderId="1" xfId="3" applyFont="1" applyFill="1" applyBorder="1" applyAlignment="1">
      <alignment vertical="top" wrapText="1"/>
    </xf>
    <xf numFmtId="0" fontId="19" fillId="0" borderId="1" xfId="3" applyFont="1" applyFill="1" applyBorder="1" applyAlignment="1">
      <alignment vertical="top" wrapText="1"/>
    </xf>
    <xf numFmtId="0" fontId="22" fillId="0" borderId="11" xfId="5" applyFont="1" applyFill="1" applyBorder="1" applyAlignment="1">
      <alignment horizontal="left" vertical="top" wrapText="1"/>
    </xf>
    <xf numFmtId="0" fontId="61" fillId="0" borderId="1" xfId="5" applyFont="1" applyFill="1" applyBorder="1" applyAlignment="1">
      <alignment horizontal="center" vertical="top" wrapText="1"/>
    </xf>
    <xf numFmtId="0" fontId="68" fillId="0" borderId="1" xfId="4" applyFont="1" applyFill="1" applyBorder="1" applyAlignment="1">
      <alignment horizontal="left" vertical="top"/>
    </xf>
    <xf numFmtId="0" fontId="22" fillId="0" borderId="1" xfId="0" applyFont="1" applyFill="1" applyBorder="1" applyAlignment="1">
      <alignment horizontal="left" vertical="top" wrapText="1"/>
    </xf>
    <xf numFmtId="0" fontId="68" fillId="0" borderId="10" xfId="4" applyFont="1" applyFill="1" applyBorder="1" applyAlignment="1">
      <alignment horizontal="left"/>
    </xf>
    <xf numFmtId="0" fontId="22" fillId="2" borderId="1" xfId="5" applyFont="1" applyFill="1" applyBorder="1" applyAlignment="1">
      <alignment horizontal="center" vertical="top" wrapText="1"/>
    </xf>
    <xf numFmtId="0" fontId="22" fillId="8" borderId="1" xfId="0" applyFont="1" applyFill="1" applyBorder="1" applyAlignment="1">
      <alignment horizontal="left" vertical="top" wrapText="1"/>
    </xf>
    <xf numFmtId="0" fontId="62" fillId="2" borderId="1" xfId="4" applyFont="1" applyFill="1" applyBorder="1" applyAlignment="1">
      <alignment horizontal="left" vertical="top"/>
    </xf>
    <xf numFmtId="0" fontId="22" fillId="0" borderId="1" xfId="5" applyNumberFormat="1" applyFont="1" applyFill="1" applyBorder="1" applyAlignment="1">
      <alignment horizontal="center" vertical="top"/>
    </xf>
    <xf numFmtId="0" fontId="22" fillId="0" borderId="1" xfId="5" applyFont="1" applyFill="1" applyBorder="1" applyAlignment="1">
      <alignment horizontal="left" vertical="top" wrapText="1"/>
    </xf>
    <xf numFmtId="0" fontId="61" fillId="0" borderId="1" xfId="3" applyFont="1" applyFill="1" applyBorder="1" applyAlignment="1">
      <alignment horizontal="left" vertical="top"/>
    </xf>
    <xf numFmtId="0" fontId="22" fillId="0" borderId="11" xfId="3" applyFont="1" applyFill="1" applyBorder="1" applyAlignment="1">
      <alignment horizontal="left" vertical="top"/>
    </xf>
    <xf numFmtId="0" fontId="18" fillId="0" borderId="1" xfId="5" applyFont="1" applyFill="1" applyBorder="1" applyAlignment="1">
      <alignment horizontal="center" vertical="top" wrapText="1"/>
    </xf>
    <xf numFmtId="0" fontId="19" fillId="0" borderId="1" xfId="3" applyFont="1" applyBorder="1" applyAlignment="1">
      <alignment horizontal="left" vertical="top"/>
    </xf>
    <xf numFmtId="0" fontId="64" fillId="0" borderId="10" xfId="0" applyFont="1" applyFill="1" applyBorder="1" applyAlignment="1">
      <alignment horizontal="left" vertical="top" wrapText="1"/>
    </xf>
    <xf numFmtId="0" fontId="64" fillId="0" borderId="11" xfId="0" applyFont="1" applyFill="1" applyBorder="1" applyAlignment="1">
      <alignment horizontal="left" vertical="top" wrapText="1"/>
    </xf>
    <xf numFmtId="0" fontId="22" fillId="0" borderId="1" xfId="4" applyFont="1" applyFill="1" applyBorder="1" applyAlignment="1">
      <alignment horizontal="left" vertical="top" wrapText="1"/>
    </xf>
    <xf numFmtId="0" fontId="18" fillId="0" borderId="1" xfId="5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19" fillId="0" borderId="1" xfId="4" applyFont="1" applyFill="1" applyBorder="1" applyAlignment="1">
      <alignment horizontal="left" vertical="top"/>
    </xf>
    <xf numFmtId="0" fontId="61" fillId="0" borderId="1" xfId="5" applyFont="1" applyFill="1" applyBorder="1" applyAlignment="1">
      <alignment horizontal="left" vertical="top" wrapText="1"/>
    </xf>
    <xf numFmtId="0" fontId="19" fillId="2" borderId="1" xfId="4" applyFont="1" applyFill="1" applyBorder="1" applyAlignment="1">
      <alignment horizontal="left" vertical="top"/>
    </xf>
    <xf numFmtId="0" fontId="64" fillId="2" borderId="1" xfId="5" applyFont="1" applyFill="1" applyBorder="1" applyAlignment="1">
      <alignment horizontal="left" vertical="top" wrapText="1"/>
    </xf>
    <xf numFmtId="0" fontId="64" fillId="0" borderId="10" xfId="3" applyFont="1" applyFill="1" applyBorder="1" applyAlignment="1">
      <alignment vertical="top"/>
    </xf>
    <xf numFmtId="0" fontId="27" fillId="0" borderId="9" xfId="5" applyNumberFormat="1" applyFont="1" applyFill="1" applyBorder="1" applyAlignment="1">
      <alignment horizontal="center" vertical="top"/>
    </xf>
    <xf numFmtId="0" fontId="18" fillId="0" borderId="0" xfId="0" applyFont="1" applyAlignment="1">
      <alignment vertical="top"/>
    </xf>
    <xf numFmtId="0" fontId="61" fillId="0" borderId="10" xfId="0" applyFont="1" applyFill="1" applyBorder="1" applyAlignment="1">
      <alignment horizontal="left" wrapText="1"/>
    </xf>
    <xf numFmtId="0" fontId="18" fillId="0" borderId="9" xfId="5" applyNumberFormat="1" applyFont="1" applyFill="1" applyBorder="1" applyAlignment="1">
      <alignment horizontal="center" vertical="top"/>
    </xf>
    <xf numFmtId="0" fontId="17" fillId="0" borderId="0" xfId="3" applyFont="1" applyAlignment="1">
      <alignment horizontal="left" vertical="top"/>
    </xf>
    <xf numFmtId="0" fontId="18" fillId="0" borderId="10" xfId="5" applyFont="1" applyFill="1" applyBorder="1" applyAlignment="1">
      <alignment horizontal="left" vertical="top" wrapText="1"/>
    </xf>
    <xf numFmtId="0" fontId="19" fillId="0" borderId="0" xfId="3" applyFont="1" applyAlignment="1">
      <alignment horizontal="left" vertical="top"/>
    </xf>
    <xf numFmtId="0" fontId="18" fillId="0" borderId="10" xfId="5" applyFont="1" applyFill="1" applyBorder="1" applyAlignment="1">
      <alignment horizontal="center" vertical="top" wrapText="1"/>
    </xf>
    <xf numFmtId="0" fontId="18" fillId="3" borderId="10" xfId="5" applyFont="1" applyFill="1" applyBorder="1" applyAlignment="1">
      <alignment horizontal="left" vertical="top" wrapText="1"/>
    </xf>
    <xf numFmtId="0" fontId="56" fillId="0" borderId="10" xfId="5" applyFont="1" applyFill="1" applyBorder="1" applyAlignment="1">
      <alignment horizontal="center" vertical="top" wrapText="1"/>
    </xf>
    <xf numFmtId="0" fontId="18" fillId="0" borderId="1" xfId="5" applyFont="1" applyFill="1" applyBorder="1" applyAlignment="1">
      <alignment horizontal="left" vertical="top" wrapText="1"/>
    </xf>
    <xf numFmtId="0" fontId="68" fillId="0" borderId="1" xfId="3" applyFont="1" applyBorder="1" applyAlignment="1">
      <alignment horizontal="left" vertical="top"/>
    </xf>
    <xf numFmtId="0" fontId="22" fillId="0" borderId="10" xfId="5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17" fillId="0" borderId="11" xfId="3" applyFont="1" applyBorder="1" applyAlignment="1">
      <alignment horizontal="left" vertical="top"/>
    </xf>
    <xf numFmtId="0" fontId="17" fillId="0" borderId="11" xfId="3" applyFont="1" applyBorder="1" applyAlignment="1">
      <alignment vertical="top"/>
    </xf>
    <xf numFmtId="0" fontId="56" fillId="6" borderId="1" xfId="6" applyFont="1" applyFill="1" applyBorder="1" applyAlignment="1">
      <alignment horizontal="left" vertical="top" wrapText="1"/>
    </xf>
    <xf numFmtId="0" fontId="27" fillId="0" borderId="1" xfId="5" applyFont="1" applyFill="1" applyBorder="1" applyAlignment="1">
      <alignment horizontal="center" vertical="top"/>
    </xf>
    <xf numFmtId="0" fontId="17" fillId="0" borderId="1" xfId="3" applyFont="1" applyFill="1" applyBorder="1" applyAlignment="1">
      <alignment vertical="top"/>
    </xf>
    <xf numFmtId="0" fontId="17" fillId="0" borderId="1" xfId="3" applyFont="1" applyBorder="1" applyAlignment="1">
      <alignment vertical="top"/>
    </xf>
    <xf numFmtId="0" fontId="17" fillId="0" borderId="0" xfId="3" applyFont="1" applyAlignment="1">
      <alignment vertical="top"/>
    </xf>
    <xf numFmtId="0" fontId="18" fillId="3" borderId="12" xfId="5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19" fillId="0" borderId="1" xfId="3" applyFont="1" applyFill="1" applyBorder="1" applyAlignment="1">
      <alignment horizontal="left" vertical="top"/>
    </xf>
    <xf numFmtId="0" fontId="18" fillId="3" borderId="10" xfId="3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top"/>
    </xf>
    <xf numFmtId="0" fontId="18" fillId="0" borderId="0" xfId="5" applyFont="1" applyFill="1" applyBorder="1" applyAlignment="1">
      <alignment horizontal="center" vertical="top"/>
    </xf>
    <xf numFmtId="0" fontId="18" fillId="0" borderId="0" xfId="5" applyFont="1" applyFill="1" applyBorder="1" applyAlignment="1">
      <alignment horizontal="center" vertical="top" wrapText="1"/>
    </xf>
    <xf numFmtId="0" fontId="19" fillId="0" borderId="0" xfId="3" applyFont="1" applyFill="1" applyBorder="1" applyAlignment="1">
      <alignment horizontal="left" vertical="top"/>
    </xf>
    <xf numFmtId="3" fontId="60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/>
    </xf>
    <xf numFmtId="168" fontId="22" fillId="0" borderId="0" xfId="0" applyNumberFormat="1" applyFont="1" applyBorder="1" applyAlignment="1">
      <alignment horizontal="center" vertical="top"/>
    </xf>
    <xf numFmtId="0" fontId="22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3" applyFont="1" applyFill="1" applyAlignment="1">
      <alignment horizontal="left" vertical="top"/>
    </xf>
    <xf numFmtId="0" fontId="17" fillId="0" borderId="1" xfId="3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left" vertical="center"/>
    </xf>
    <xf numFmtId="0" fontId="17" fillId="0" borderId="10" xfId="3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vertical="top"/>
    </xf>
    <xf numFmtId="0" fontId="19" fillId="0" borderId="10" xfId="3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top" wrapText="1"/>
    </xf>
    <xf numFmtId="0" fontId="16" fillId="0" borderId="0" xfId="3" applyFont="1" applyFill="1" applyBorder="1" applyAlignment="1">
      <alignment horizontal="left" vertical="top"/>
    </xf>
    <xf numFmtId="0" fontId="16" fillId="0" borderId="0" xfId="3" applyFont="1" applyFill="1" applyBorder="1" applyAlignment="1">
      <alignment horizontal="center" vertical="top"/>
    </xf>
    <xf numFmtId="0" fontId="21" fillId="0" borderId="0" xfId="0" applyFont="1" applyFill="1" applyBorder="1" applyAlignment="1">
      <alignment vertical="top"/>
    </xf>
    <xf numFmtId="0" fontId="16" fillId="0" borderId="0" xfId="3" applyFont="1" applyFill="1" applyAlignment="1">
      <alignment horizontal="left" vertical="top"/>
    </xf>
    <xf numFmtId="0" fontId="29" fillId="3" borderId="16" xfId="0" applyFont="1" applyFill="1" applyBorder="1" applyAlignment="1">
      <alignment horizontal="left" vertical="center"/>
    </xf>
    <xf numFmtId="0" fontId="29" fillId="3" borderId="17" xfId="0" applyFont="1" applyFill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0" fillId="0" borderId="1" xfId="0" applyBorder="1" applyAlignment="1"/>
    <xf numFmtId="0" fontId="6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Continuous" wrapText="1"/>
    </xf>
    <xf numFmtId="164" fontId="10" fillId="0" borderId="1" xfId="0" applyNumberFormat="1" applyFont="1" applyBorder="1" applyAlignment="1">
      <alignment horizontal="centerContinuous" wrapText="1"/>
    </xf>
    <xf numFmtId="0" fontId="11" fillId="0" borderId="1" xfId="0" applyFont="1" applyFill="1" applyBorder="1" applyAlignment="1">
      <alignment horizontal="centerContinuous" wrapText="1"/>
    </xf>
    <xf numFmtId="0" fontId="9" fillId="2" borderId="1" xfId="0" applyFont="1" applyFill="1" applyBorder="1" applyAlignment="1">
      <alignment horizontal="centerContinuous" wrapText="1"/>
    </xf>
    <xf numFmtId="0" fontId="11" fillId="2" borderId="1" xfId="0" applyFont="1" applyFill="1" applyBorder="1" applyAlignment="1">
      <alignment horizontal="centerContinuous" wrapText="1"/>
    </xf>
    <xf numFmtId="0" fontId="10" fillId="3" borderId="1" xfId="0" applyFont="1" applyFill="1" applyBorder="1" applyAlignment="1">
      <alignment horizontal="centerContinuous" wrapText="1"/>
    </xf>
    <xf numFmtId="0" fontId="1" fillId="0" borderId="22" xfId="0" applyFont="1" applyBorder="1" applyAlignment="1">
      <alignment horizontal="left" wrapText="1"/>
    </xf>
    <xf numFmtId="0" fontId="25" fillId="0" borderId="0" xfId="0" applyFont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6" fillId="0" borderId="0" xfId="0" applyFont="1" applyBorder="1" applyAlignment="1">
      <alignment horizontal="right" vertical="top"/>
    </xf>
    <xf numFmtId="0" fontId="38" fillId="0" borderId="0" xfId="0" applyFont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6" fillId="0" borderId="0" xfId="0" applyFont="1" applyAlignment="1">
      <alignment wrapText="1"/>
    </xf>
    <xf numFmtId="0" fontId="29" fillId="0" borderId="22" xfId="0" applyFont="1" applyBorder="1" applyAlignment="1">
      <alignment horizontal="left"/>
    </xf>
    <xf numFmtId="0" fontId="38" fillId="0" borderId="0" xfId="0" applyFont="1" applyAlignment="1"/>
    <xf numFmtId="0" fontId="27" fillId="0" borderId="1" xfId="0" applyFont="1" applyFill="1" applyBorder="1" applyAlignment="1">
      <alignment horizontal="right" wrapText="1"/>
    </xf>
    <xf numFmtId="167" fontId="35" fillId="0" borderId="1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/>
    <xf numFmtId="3" fontId="0" fillId="0" borderId="0" xfId="0" applyNumberFormat="1" applyAlignment="1"/>
    <xf numFmtId="3" fontId="25" fillId="0" borderId="0" xfId="0" applyNumberFormat="1" applyFont="1" applyBorder="1" applyAlignment="1">
      <alignment horizontal="center" vertical="top"/>
    </xf>
    <xf numFmtId="3" fontId="72" fillId="3" borderId="1" xfId="0" applyNumberFormat="1" applyFont="1" applyFill="1" applyBorder="1" applyAlignment="1">
      <alignment horizontal="right" vertical="center"/>
    </xf>
    <xf numFmtId="3" fontId="72" fillId="2" borderId="1" xfId="0" applyNumberFormat="1" applyFont="1" applyFill="1" applyBorder="1" applyAlignment="1">
      <alignment horizontal="right" vertical="center"/>
    </xf>
    <xf numFmtId="3" fontId="73" fillId="0" borderId="1" xfId="0" applyNumberFormat="1" applyFont="1" applyBorder="1" applyAlignment="1">
      <alignment horizontal="right" vertical="center"/>
    </xf>
    <xf numFmtId="3" fontId="73" fillId="3" borderId="1" xfId="0" applyNumberFormat="1" applyFont="1" applyFill="1" applyBorder="1" applyAlignment="1">
      <alignment horizontal="right" vertical="center"/>
    </xf>
    <xf numFmtId="3" fontId="72" fillId="0" borderId="1" xfId="0" applyNumberFormat="1" applyFont="1" applyBorder="1" applyAlignment="1">
      <alignment horizontal="right" vertical="center"/>
    </xf>
    <xf numFmtId="3" fontId="73" fillId="2" borderId="1" xfId="0" applyNumberFormat="1" applyFont="1" applyFill="1" applyBorder="1" applyAlignment="1">
      <alignment horizontal="right" vertical="center"/>
    </xf>
    <xf numFmtId="3" fontId="73" fillId="0" borderId="1" xfId="0" applyNumberFormat="1" applyFont="1" applyFill="1" applyBorder="1" applyAlignment="1">
      <alignment horizontal="right" vertical="center"/>
    </xf>
    <xf numFmtId="0" fontId="50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/>
    <xf numFmtId="14" fontId="35" fillId="0" borderId="1" xfId="0" applyNumberFormat="1" applyFont="1" applyBorder="1" applyAlignment="1">
      <alignment wrapText="1"/>
    </xf>
    <xf numFmtId="3" fontId="35" fillId="0" borderId="1" xfId="0" applyNumberFormat="1" applyFont="1" applyBorder="1" applyAlignment="1"/>
    <xf numFmtId="0" fontId="35" fillId="0" borderId="1" xfId="0" applyFont="1" applyBorder="1" applyAlignment="1"/>
    <xf numFmtId="4" fontId="82" fillId="2" borderId="0" xfId="0" applyNumberFormat="1" applyFont="1" applyFill="1" applyAlignment="1">
      <alignment horizontal="right" wrapText="1"/>
    </xf>
    <xf numFmtId="4" fontId="27" fillId="0" borderId="0" xfId="0" applyNumberFormat="1" applyFont="1" applyFill="1" applyBorder="1" applyAlignment="1"/>
    <xf numFmtId="3" fontId="80" fillId="0" borderId="1" xfId="0" applyNumberFormat="1" applyFont="1" applyFill="1" applyBorder="1" applyAlignment="1">
      <alignment horizontal="right" vertical="center"/>
    </xf>
    <xf numFmtId="14" fontId="35" fillId="0" borderId="1" xfId="0" applyNumberFormat="1" applyFont="1" applyBorder="1" applyAlignment="1"/>
    <xf numFmtId="3" fontId="27" fillId="10" borderId="1" xfId="0" applyNumberFormat="1" applyFont="1" applyFill="1" applyBorder="1" applyAlignment="1">
      <alignment horizontal="right" vertical="center" wrapText="1"/>
    </xf>
    <xf numFmtId="0" fontId="74" fillId="0" borderId="0" xfId="0" applyFont="1" applyAlignment="1"/>
    <xf numFmtId="0" fontId="74" fillId="0" borderId="0" xfId="0" applyFont="1" applyAlignment="1">
      <alignment vertical="top"/>
    </xf>
    <xf numFmtId="0" fontId="74" fillId="0" borderId="0" xfId="0" applyFont="1" applyAlignment="1">
      <alignment horizontal="center"/>
    </xf>
    <xf numFmtId="0" fontId="74" fillId="0" borderId="0" xfId="0" applyFont="1" applyBorder="1" applyAlignment="1">
      <alignment vertical="top"/>
    </xf>
    <xf numFmtId="0" fontId="74" fillId="0" borderId="0" xfId="0" applyFont="1" applyBorder="1" applyAlignment="1"/>
    <xf numFmtId="0" fontId="74" fillId="0" borderId="1" xfId="0" applyFont="1" applyBorder="1" applyAlignment="1">
      <alignment horizontal="center"/>
    </xf>
    <xf numFmtId="3" fontId="74" fillId="0" borderId="0" xfId="0" applyNumberFormat="1" applyFont="1" applyBorder="1" applyAlignment="1"/>
    <xf numFmtId="0" fontId="74" fillId="0" borderId="0" xfId="0" applyFont="1" applyBorder="1" applyAlignment="1">
      <alignment horizontal="left" vertical="top"/>
    </xf>
    <xf numFmtId="0" fontId="74" fillId="0" borderId="0" xfId="0" applyFont="1" applyBorder="1" applyAlignment="1">
      <alignment horizontal="left"/>
    </xf>
    <xf numFmtId="0" fontId="74" fillId="0" borderId="0" xfId="0" applyFont="1" applyAlignment="1">
      <alignment horizontal="left"/>
    </xf>
    <xf numFmtId="3" fontId="10" fillId="10" borderId="1" xfId="0" applyNumberFormat="1" applyFont="1" applyFill="1" applyBorder="1" applyAlignment="1">
      <alignment horizontal="right"/>
    </xf>
    <xf numFmtId="3" fontId="3" fillId="10" borderId="1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/>
    <xf numFmtId="4" fontId="25" fillId="0" borderId="0" xfId="0" applyNumberFormat="1" applyFont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left"/>
    </xf>
    <xf numFmtId="4" fontId="2" fillId="0" borderId="0" xfId="0" applyNumberFormat="1" applyFont="1" applyAlignment="1"/>
    <xf numFmtId="4" fontId="8" fillId="0" borderId="0" xfId="0" applyNumberFormat="1" applyFont="1" applyFill="1" applyBorder="1" applyAlignment="1"/>
    <xf numFmtId="165" fontId="27" fillId="10" borderId="1" xfId="0" applyNumberFormat="1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center"/>
    </xf>
    <xf numFmtId="0" fontId="74" fillId="0" borderId="0" xfId="0" applyFont="1" applyAlignment="1">
      <alignment wrapText="1"/>
    </xf>
    <xf numFmtId="0" fontId="74" fillId="0" borderId="1" xfId="0" applyFont="1" applyBorder="1" applyAlignment="1">
      <alignment horizontal="left"/>
    </xf>
    <xf numFmtId="0" fontId="74" fillId="0" borderId="0" xfId="0" applyFont="1" applyBorder="1" applyAlignment="1">
      <alignment horizontal="center" vertical="top"/>
    </xf>
    <xf numFmtId="0" fontId="74" fillId="0" borderId="0" xfId="0" applyFont="1" applyAlignment="1">
      <alignment horizontal="center" vertical="top"/>
    </xf>
    <xf numFmtId="0" fontId="74" fillId="0" borderId="0" xfId="0" applyFont="1" applyBorder="1" applyAlignment="1">
      <alignment horizontal="left" wrapText="1"/>
    </xf>
    <xf numFmtId="0" fontId="85" fillId="0" borderId="0" xfId="0" applyFont="1" applyBorder="1" applyAlignment="1">
      <alignment horizontal="left"/>
    </xf>
    <xf numFmtId="0" fontId="74" fillId="0" borderId="1" xfId="0" applyFont="1" applyBorder="1" applyAlignment="1">
      <alignment horizontal="centerContinuous" vertical="center" wrapText="1"/>
    </xf>
    <xf numFmtId="0" fontId="74" fillId="0" borderId="1" xfId="0" applyFont="1" applyBorder="1" applyAlignment="1">
      <alignment horizontal="left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" xfId="0" applyFont="1" applyBorder="1" applyAlignment="1">
      <alignment horizontal="center" vertical="center" wrapText="1"/>
    </xf>
    <xf numFmtId="3" fontId="74" fillId="0" borderId="13" xfId="0" applyNumberFormat="1" applyFont="1" applyBorder="1" applyAlignment="1">
      <alignment horizontal="center"/>
    </xf>
    <xf numFmtId="3" fontId="74" fillId="0" borderId="10" xfId="0" applyNumberFormat="1" applyFont="1" applyBorder="1" applyAlignment="1">
      <alignment horizontal="center"/>
    </xf>
    <xf numFmtId="3" fontId="74" fillId="0" borderId="11" xfId="0" applyNumberFormat="1" applyFont="1" applyBorder="1" applyAlignment="1">
      <alignment horizontal="right"/>
    </xf>
    <xf numFmtId="3" fontId="74" fillId="0" borderId="1" xfId="0" applyNumberFormat="1" applyFont="1" applyBorder="1" applyAlignment="1">
      <alignment horizontal="right"/>
    </xf>
    <xf numFmtId="0" fontId="74" fillId="0" borderId="1" xfId="0" applyFont="1" applyBorder="1" applyAlignment="1">
      <alignment horizontal="center" vertical="center"/>
    </xf>
    <xf numFmtId="0" fontId="74" fillId="0" borderId="1" xfId="0" applyFont="1" applyBorder="1" applyAlignment="1">
      <alignment horizontal="left" wrapText="1" indent="1"/>
    </xf>
    <xf numFmtId="0" fontId="86" fillId="0" borderId="1" xfId="0" applyFont="1" applyBorder="1" applyAlignment="1" applyProtection="1">
      <alignment horizontal="center" wrapText="1"/>
      <protection locked="0"/>
    </xf>
    <xf numFmtId="0" fontId="86" fillId="0" borderId="1" xfId="0" applyFont="1" applyBorder="1" applyAlignment="1" applyProtection="1">
      <alignment vertical="top" wrapText="1"/>
      <protection locked="0"/>
    </xf>
    <xf numFmtId="3" fontId="86" fillId="0" borderId="1" xfId="0" applyNumberFormat="1" applyFont="1" applyBorder="1" applyAlignment="1" applyProtection="1">
      <alignment horizontal="right" vertical="top" wrapText="1"/>
    </xf>
    <xf numFmtId="4" fontId="27" fillId="0" borderId="1" xfId="0" applyNumberFormat="1" applyFont="1" applyFill="1" applyBorder="1" applyAlignment="1"/>
    <xf numFmtId="0" fontId="56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18" fillId="10" borderId="1" xfId="8" applyFont="1" applyFill="1" applyBorder="1" applyAlignment="1">
      <alignment horizontal="center" vertical="center" wrapText="1"/>
    </xf>
    <xf numFmtId="0" fontId="60" fillId="10" borderId="1" xfId="8" applyFont="1" applyFill="1" applyBorder="1" applyAlignment="1">
      <alignment vertical="top"/>
    </xf>
    <xf numFmtId="0" fontId="22" fillId="10" borderId="1" xfId="8" applyFont="1" applyFill="1" applyBorder="1" applyAlignment="1">
      <alignment horizontal="center" vertical="center"/>
    </xf>
    <xf numFmtId="0" fontId="22" fillId="10" borderId="8" xfId="8" applyFont="1" applyFill="1" applyBorder="1" applyAlignment="1">
      <alignment horizontal="center" vertical="center"/>
    </xf>
    <xf numFmtId="0" fontId="22" fillId="10" borderId="24" xfId="8" applyFont="1" applyFill="1" applyBorder="1" applyAlignment="1">
      <alignment horizontal="center" vertical="center"/>
    </xf>
    <xf numFmtId="0" fontId="18" fillId="3" borderId="10" xfId="5" applyFont="1" applyFill="1" applyBorder="1" applyAlignment="1">
      <alignment horizontal="center" vertical="top" wrapText="1"/>
    </xf>
    <xf numFmtId="0" fontId="18" fillId="3" borderId="10" xfId="0" applyFont="1" applyFill="1" applyBorder="1" applyAlignment="1">
      <alignment horizontal="center" vertical="top" wrapText="1"/>
    </xf>
    <xf numFmtId="0" fontId="56" fillId="3" borderId="10" xfId="5" applyFont="1" applyFill="1" applyBorder="1" applyAlignment="1">
      <alignment horizontal="center" vertical="top" wrapText="1"/>
    </xf>
    <xf numFmtId="3" fontId="18" fillId="9" borderId="1" xfId="7" applyNumberFormat="1" applyFont="1" applyFill="1" applyBorder="1" applyAlignment="1">
      <alignment horizontal="right" vertical="center" wrapText="1"/>
    </xf>
    <xf numFmtId="3" fontId="38" fillId="10" borderId="1" xfId="2" applyNumberFormat="1" applyFont="1" applyFill="1" applyBorder="1" applyAlignment="1">
      <alignment horizontal="right" vertical="center"/>
    </xf>
    <xf numFmtId="3" fontId="27" fillId="0" borderId="1" xfId="2" applyNumberFormat="1" applyFont="1" applyBorder="1" applyAlignment="1">
      <alignment horizontal="right" vertical="center"/>
    </xf>
    <xf numFmtId="3" fontId="27" fillId="0" borderId="25" xfId="2" applyNumberFormat="1" applyFont="1" applyBorder="1" applyAlignment="1">
      <alignment horizontal="right" vertical="center"/>
    </xf>
    <xf numFmtId="3" fontId="27" fillId="0" borderId="1" xfId="2" applyNumberFormat="1" applyFont="1" applyFill="1" applyBorder="1" applyAlignment="1">
      <alignment horizontal="right" vertical="center"/>
    </xf>
    <xf numFmtId="3" fontId="27" fillId="10" borderId="1" xfId="2" applyNumberFormat="1" applyFont="1" applyFill="1" applyBorder="1" applyAlignment="1">
      <alignment horizontal="right" vertical="center"/>
    </xf>
    <xf numFmtId="3" fontId="27" fillId="0" borderId="8" xfId="2" applyNumberFormat="1" applyFont="1" applyBorder="1" applyAlignment="1">
      <alignment horizontal="right" vertical="center"/>
    </xf>
    <xf numFmtId="3" fontId="38" fillId="0" borderId="1" xfId="2" applyNumberFormat="1" applyFont="1" applyFill="1" applyBorder="1" applyAlignment="1">
      <alignment horizontal="right" vertical="center"/>
    </xf>
    <xf numFmtId="3" fontId="38" fillId="0" borderId="1" xfId="2" applyNumberFormat="1" applyFont="1" applyBorder="1" applyAlignment="1">
      <alignment horizontal="right" vertical="center"/>
    </xf>
    <xf numFmtId="3" fontId="27" fillId="0" borderId="25" xfId="2" applyNumberFormat="1" applyFont="1" applyFill="1" applyBorder="1" applyAlignment="1">
      <alignment horizontal="right" vertical="center"/>
    </xf>
    <xf numFmtId="3" fontId="27" fillId="4" borderId="25" xfId="2" applyNumberFormat="1" applyFont="1" applyFill="1" applyBorder="1" applyAlignment="1">
      <alignment horizontal="right" vertical="center"/>
    </xf>
    <xf numFmtId="3" fontId="22" fillId="0" borderId="1" xfId="2" applyNumberFormat="1" applyFont="1" applyBorder="1" applyAlignment="1">
      <alignment horizontal="right" vertical="center"/>
    </xf>
    <xf numFmtId="0" fontId="18" fillId="0" borderId="1" xfId="8" applyFont="1" applyFill="1" applyBorder="1" applyAlignment="1">
      <alignment horizontal="center" vertical="center"/>
    </xf>
    <xf numFmtId="0" fontId="18" fillId="10" borderId="1" xfId="8" applyFont="1" applyFill="1" applyBorder="1" applyAlignment="1">
      <alignment horizontal="center" vertical="center"/>
    </xf>
    <xf numFmtId="0" fontId="18" fillId="0" borderId="1" xfId="2" applyFont="1" applyFill="1" applyBorder="1" applyAlignment="1">
      <alignment horizontal="center" vertical="center" wrapText="1"/>
    </xf>
    <xf numFmtId="0" fontId="22" fillId="0" borderId="1" xfId="8" applyFont="1" applyFill="1" applyBorder="1" applyAlignment="1">
      <alignment horizontal="center" vertical="top"/>
    </xf>
    <xf numFmtId="0" fontId="22" fillId="10" borderId="1" xfId="8" applyFont="1" applyFill="1" applyBorder="1" applyAlignment="1">
      <alignment horizontal="center" vertical="top"/>
    </xf>
    <xf numFmtId="0" fontId="18" fillId="0" borderId="1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25" xfId="2" applyFont="1" applyFill="1" applyBorder="1" applyAlignment="1">
      <alignment horizontal="center" vertical="top"/>
    </xf>
    <xf numFmtId="0" fontId="21" fillId="0" borderId="27" xfId="2" applyFont="1" applyBorder="1" applyAlignment="1">
      <alignment horizontal="center" vertical="top"/>
    </xf>
    <xf numFmtId="0" fontId="22" fillId="0" borderId="28" xfId="2" applyFont="1" applyFill="1" applyBorder="1" applyAlignment="1">
      <alignment horizontal="center" vertical="top"/>
    </xf>
    <xf numFmtId="0" fontId="18" fillId="0" borderId="0" xfId="3" applyFont="1" applyFill="1" applyBorder="1" applyAlignment="1">
      <alignment horizontal="right" vertical="top" wrapText="1"/>
    </xf>
    <xf numFmtId="3" fontId="83" fillId="0" borderId="1" xfId="0" applyNumberFormat="1" applyFont="1" applyBorder="1" applyAlignment="1">
      <alignment horizontal="right"/>
    </xf>
    <xf numFmtId="3" fontId="83" fillId="3" borderId="1" xfId="0" applyNumberFormat="1" applyFont="1" applyFill="1" applyBorder="1" applyAlignment="1">
      <alignment horizontal="right"/>
    </xf>
    <xf numFmtId="3" fontId="74" fillId="0" borderId="1" xfId="0" applyNumberFormat="1" applyFont="1" applyBorder="1" applyAlignment="1">
      <alignment horizontal="right" vertical="justify"/>
    </xf>
    <xf numFmtId="3" fontId="74" fillId="0" borderId="1" xfId="0" applyNumberFormat="1" applyFont="1" applyBorder="1" applyAlignment="1"/>
    <xf numFmtId="3" fontId="74" fillId="4" borderId="1" xfId="0" applyNumberFormat="1" applyFont="1" applyFill="1" applyBorder="1" applyAlignment="1">
      <alignment horizontal="right"/>
    </xf>
    <xf numFmtId="0" fontId="83" fillId="0" borderId="1" xfId="0" applyFont="1" applyBorder="1" applyAlignment="1">
      <alignment horizontal="right"/>
    </xf>
    <xf numFmtId="3" fontId="83" fillId="0" borderId="1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 vertical="top"/>
    </xf>
    <xf numFmtId="3" fontId="27" fillId="0" borderId="25" xfId="0" applyNumberFormat="1" applyFont="1" applyBorder="1" applyAlignment="1">
      <alignment horizontal="right" vertical="top"/>
    </xf>
    <xf numFmtId="3" fontId="27" fillId="0" borderId="1" xfId="0" applyNumberFormat="1" applyFont="1" applyFill="1" applyBorder="1" applyAlignment="1">
      <alignment horizontal="right" vertical="top"/>
    </xf>
    <xf numFmtId="3" fontId="27" fillId="0" borderId="1" xfId="0" applyNumberFormat="1" applyFont="1" applyBorder="1" applyAlignment="1"/>
    <xf numFmtId="3" fontId="27" fillId="0" borderId="8" xfId="0" applyNumberFormat="1" applyFont="1" applyBorder="1" applyAlignment="1">
      <alignment horizontal="right" vertical="top"/>
    </xf>
    <xf numFmtId="3" fontId="27" fillId="4" borderId="25" xfId="0" applyNumberFormat="1" applyFont="1" applyFill="1" applyBorder="1" applyAlignment="1">
      <alignment horizontal="right" vertical="top"/>
    </xf>
    <xf numFmtId="3" fontId="38" fillId="0" borderId="1" xfId="0" applyNumberFormat="1" applyFont="1" applyBorder="1" applyAlignment="1">
      <alignment horizontal="right" vertical="top"/>
    </xf>
    <xf numFmtId="3" fontId="22" fillId="0" borderId="1" xfId="0" applyNumberFormat="1" applyFont="1" applyBorder="1" applyAlignment="1">
      <alignment horizontal="right" vertical="top"/>
    </xf>
    <xf numFmtId="0" fontId="11" fillId="10" borderId="1" xfId="0" applyFont="1" applyFill="1" applyBorder="1" applyAlignment="1">
      <alignment horizontal="centerContinuous"/>
    </xf>
    <xf numFmtId="0" fontId="10" fillId="10" borderId="1" xfId="0" applyFont="1" applyFill="1" applyBorder="1" applyAlignment="1">
      <alignment horizontal="centerContinuous" wrapText="1"/>
    </xf>
    <xf numFmtId="0" fontId="13" fillId="10" borderId="1" xfId="0" applyFont="1" applyFill="1" applyBorder="1" applyAlignment="1">
      <alignment horizontal="centerContinuous"/>
    </xf>
    <xf numFmtId="3" fontId="11" fillId="10" borderId="1" xfId="0" applyNumberFormat="1" applyFont="1" applyFill="1" applyBorder="1" applyAlignment="1">
      <alignment horizontal="right"/>
    </xf>
    <xf numFmtId="0" fontId="12" fillId="10" borderId="1" xfId="0" applyFont="1" applyFill="1" applyBorder="1" applyAlignment="1">
      <alignment horizontal="centerContinuous"/>
    </xf>
    <xf numFmtId="0" fontId="13" fillId="10" borderId="1" xfId="0" applyFont="1" applyFill="1" applyBorder="1" applyAlignment="1"/>
    <xf numFmtId="0" fontId="10" fillId="10" borderId="1" xfId="0" applyFont="1" applyFill="1" applyBorder="1" applyAlignment="1"/>
    <xf numFmtId="0" fontId="22" fillId="10" borderId="1" xfId="0" applyFont="1" applyFill="1" applyBorder="1">
      <alignment horizontal="centerContinuous" vertical="justify"/>
    </xf>
    <xf numFmtId="0" fontId="3" fillId="10" borderId="1" xfId="0" applyFont="1" applyFill="1" applyBorder="1" applyAlignment="1"/>
    <xf numFmtId="0" fontId="19" fillId="10" borderId="1" xfId="0" applyFont="1" applyFill="1" applyBorder="1">
      <alignment horizontal="centerContinuous" vertical="justify"/>
    </xf>
    <xf numFmtId="0" fontId="11" fillId="10" borderId="1" xfId="0" applyFont="1" applyFill="1" applyBorder="1" applyAlignment="1">
      <alignment horizontal="center" wrapText="1"/>
    </xf>
    <xf numFmtId="164" fontId="11" fillId="10" borderId="1" xfId="0" applyNumberFormat="1" applyFont="1" applyFill="1" applyBorder="1" applyAlignment="1">
      <alignment horizontal="centerContinuous" wrapText="1"/>
    </xf>
    <xf numFmtId="0" fontId="10" fillId="10" borderId="1" xfId="0" applyFont="1" applyFill="1" applyBorder="1" applyAlignment="1">
      <alignment horizontal="centerContinuous"/>
    </xf>
    <xf numFmtId="0" fontId="16" fillId="10" borderId="1" xfId="0" applyFont="1" applyFill="1" applyBorder="1">
      <alignment horizontal="centerContinuous" vertical="justify"/>
    </xf>
    <xf numFmtId="0" fontId="18" fillId="10" borderId="1" xfId="0" applyFont="1" applyFill="1" applyBorder="1">
      <alignment horizontal="centerContinuous" vertical="justify"/>
    </xf>
    <xf numFmtId="0" fontId="21" fillId="10" borderId="1" xfId="0" applyFont="1" applyFill="1" applyBorder="1">
      <alignment horizontal="centerContinuous" vertical="justify"/>
    </xf>
    <xf numFmtId="0" fontId="22" fillId="10" borderId="1" xfId="0" applyFont="1" applyFill="1" applyBorder="1" applyAlignment="1">
      <alignment horizontal="centerContinuous"/>
    </xf>
    <xf numFmtId="0" fontId="17" fillId="10" borderId="1" xfId="0" applyFont="1" applyFill="1" applyBorder="1" applyAlignment="1">
      <alignment horizontal="centerContinuous"/>
    </xf>
    <xf numFmtId="0" fontId="19" fillId="10" borderId="1" xfId="0" applyFont="1" applyFill="1" applyBorder="1" applyAlignment="1">
      <alignment horizontal="centerContinuous"/>
    </xf>
    <xf numFmtId="0" fontId="3" fillId="10" borderId="1" xfId="0" applyFont="1" applyFill="1" applyBorder="1" applyAlignment="1">
      <alignment horizontal="centerContinuous"/>
    </xf>
    <xf numFmtId="0" fontId="6" fillId="0" borderId="2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10" fillId="11" borderId="1" xfId="0" applyFont="1" applyFill="1" applyBorder="1" applyAlignment="1">
      <alignment horizontal="centerContinuous"/>
    </xf>
    <xf numFmtId="0" fontId="10" fillId="11" borderId="1" xfId="0" applyFont="1" applyFill="1" applyBorder="1" applyAlignment="1"/>
    <xf numFmtId="0" fontId="18" fillId="11" borderId="1" xfId="0" applyFont="1" applyFill="1" applyBorder="1" applyAlignment="1">
      <alignment horizontal="centerContinuous"/>
    </xf>
    <xf numFmtId="0" fontId="9" fillId="11" borderId="1" xfId="0" applyFont="1" applyFill="1" applyBorder="1" applyAlignment="1"/>
    <xf numFmtId="0" fontId="17" fillId="11" borderId="1" xfId="0" applyFont="1" applyFill="1" applyBorder="1" applyAlignment="1">
      <alignment horizontal="centerContinuous"/>
    </xf>
    <xf numFmtId="0" fontId="3" fillId="11" borderId="1" xfId="0" applyFont="1" applyFill="1" applyBorder="1" applyAlignment="1"/>
    <xf numFmtId="0" fontId="17" fillId="11" borderId="1" xfId="0" applyFont="1" applyFill="1" applyBorder="1">
      <alignment horizontal="centerContinuous" vertical="justify"/>
    </xf>
    <xf numFmtId="14" fontId="35" fillId="0" borderId="1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" fontId="35" fillId="0" borderId="10" xfId="0" applyNumberFormat="1" applyFont="1" applyBorder="1" applyAlignment="1">
      <alignment horizontal="center" vertical="center" wrapText="1"/>
    </xf>
    <xf numFmtId="3" fontId="72" fillId="10" borderId="1" xfId="0" applyNumberFormat="1" applyFont="1" applyFill="1" applyBorder="1" applyAlignment="1">
      <alignment horizontal="right" vertical="center"/>
    </xf>
    <xf numFmtId="3" fontId="73" fillId="10" borderId="1" xfId="0" applyNumberFormat="1" applyFont="1" applyFill="1" applyBorder="1" applyAlignment="1">
      <alignment horizontal="right" vertical="center"/>
    </xf>
    <xf numFmtId="3" fontId="27" fillId="10" borderId="25" xfId="2" applyNumberFormat="1" applyFont="1" applyFill="1" applyBorder="1" applyAlignment="1">
      <alignment horizontal="right" vertical="center"/>
    </xf>
    <xf numFmtId="3" fontId="27" fillId="10" borderId="1" xfId="0" applyNumberFormat="1" applyFont="1" applyFill="1" applyBorder="1" applyAlignment="1">
      <alignment horizontal="right" vertical="top"/>
    </xf>
    <xf numFmtId="3" fontId="90" fillId="0" borderId="1" xfId="3" applyNumberFormat="1" applyFont="1" applyFill="1" applyBorder="1" applyAlignment="1">
      <alignment horizontal="right" vertical="top" wrapText="1"/>
    </xf>
    <xf numFmtId="3" fontId="90" fillId="0" borderId="10" xfId="3" applyNumberFormat="1" applyFont="1" applyFill="1" applyBorder="1" applyAlignment="1">
      <alignment horizontal="right" vertical="top" wrapText="1"/>
    </xf>
    <xf numFmtId="3" fontId="18" fillId="9" borderId="25" xfId="7" applyNumberFormat="1" applyFont="1" applyFill="1" applyBorder="1" applyAlignment="1">
      <alignment horizontal="right" vertical="center" wrapText="1"/>
    </xf>
    <xf numFmtId="3" fontId="56" fillId="9" borderId="1" xfId="7" applyNumberFormat="1" applyFont="1" applyFill="1" applyBorder="1" applyAlignment="1">
      <alignment horizontal="center" vertical="center" wrapText="1"/>
    </xf>
    <xf numFmtId="3" fontId="18" fillId="9" borderId="25" xfId="9" applyNumberFormat="1" applyFont="1" applyFill="1" applyBorder="1" applyAlignment="1">
      <alignment horizontal="right" vertical="center" wrapText="1"/>
    </xf>
    <xf numFmtId="3" fontId="74" fillId="0" borderId="25" xfId="0" applyNumberFormat="1" applyFont="1" applyBorder="1" applyAlignment="1">
      <alignment horizontal="right"/>
    </xf>
    <xf numFmtId="4" fontId="74" fillId="0" borderId="11" xfId="0" applyNumberFormat="1" applyFont="1" applyBorder="1" applyAlignment="1">
      <alignment horizontal="right"/>
    </xf>
    <xf numFmtId="4" fontId="74" fillId="0" borderId="25" xfId="0" applyNumberFormat="1" applyFont="1" applyBorder="1" applyAlignment="1">
      <alignment horizontal="right"/>
    </xf>
    <xf numFmtId="3" fontId="22" fillId="0" borderId="1" xfId="0" applyNumberFormat="1" applyFont="1" applyBorder="1" applyAlignment="1">
      <alignment horizontal="center" vertical="top"/>
    </xf>
    <xf numFmtId="3" fontId="11" fillId="0" borderId="1" xfId="0" applyNumberFormat="1" applyFont="1" applyBorder="1" applyAlignment="1">
      <alignment horizontal="right" wrapText="1"/>
    </xf>
    <xf numFmtId="3" fontId="92" fillId="10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centerContinuous"/>
    </xf>
    <xf numFmtId="164" fontId="10" fillId="10" borderId="1" xfId="0" applyNumberFormat="1" applyFont="1" applyFill="1" applyBorder="1" applyAlignment="1">
      <alignment horizontal="centerContinuous" wrapText="1"/>
    </xf>
    <xf numFmtId="3" fontId="93" fillId="10" borderId="1" xfId="0" applyNumberFormat="1" applyFont="1" applyFill="1" applyBorder="1" applyAlignment="1">
      <alignment horizontal="right"/>
    </xf>
    <xf numFmtId="0" fontId="18" fillId="10" borderId="1" xfId="0" applyFont="1" applyFill="1" applyBorder="1" applyAlignment="1">
      <alignment horizontal="centerContinuous"/>
    </xf>
    <xf numFmtId="0" fontId="9" fillId="10" borderId="1" xfId="0" applyFont="1" applyFill="1" applyBorder="1" applyAlignment="1"/>
    <xf numFmtId="3" fontId="9" fillId="0" borderId="1" xfId="0" applyNumberFormat="1" applyFont="1" applyFill="1" applyBorder="1" applyAlignment="1">
      <alignment horizontal="right"/>
    </xf>
    <xf numFmtId="0" fontId="38" fillId="10" borderId="1" xfId="0" applyFont="1" applyFill="1" applyBorder="1" applyAlignment="1">
      <alignment horizontal="centerContinuous"/>
    </xf>
    <xf numFmtId="0" fontId="29" fillId="0" borderId="15" xfId="0" applyFont="1" applyBorder="1" applyAlignment="1">
      <alignment horizontal="center" vertical="center" wrapText="1"/>
    </xf>
    <xf numFmtId="3" fontId="35" fillId="0" borderId="15" xfId="0" applyNumberFormat="1" applyFont="1" applyBorder="1" applyAlignment="1">
      <alignment horizontal="right" vertical="justify"/>
    </xf>
    <xf numFmtId="0" fontId="35" fillId="0" borderId="1" xfId="0" applyFont="1" applyBorder="1" applyAlignment="1">
      <alignment wrapText="1"/>
    </xf>
    <xf numFmtId="17" fontId="35" fillId="0" borderId="1" xfId="0" applyNumberFormat="1" applyFont="1" applyBorder="1" applyAlignment="1">
      <alignment wrapText="1"/>
    </xf>
    <xf numFmtId="17" fontId="35" fillId="0" borderId="1" xfId="0" applyNumberFormat="1" applyFont="1" applyBorder="1">
      <alignment horizontal="centerContinuous" vertical="justify"/>
    </xf>
    <xf numFmtId="17" fontId="35" fillId="0" borderId="1" xfId="0" applyNumberFormat="1" applyFont="1" applyBorder="1" applyAlignment="1">
      <alignment horizontal="left" wrapText="1"/>
    </xf>
    <xf numFmtId="49" fontId="35" fillId="0" borderId="1" xfId="0" applyNumberFormat="1" applyFont="1" applyBorder="1" applyAlignment="1"/>
    <xf numFmtId="3" fontId="10" fillId="11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3" fontId="27" fillId="0" borderId="1" xfId="0" applyNumberFormat="1" applyFont="1" applyFill="1" applyBorder="1" applyAlignment="1">
      <alignment horizontal="center" vertical="top"/>
    </xf>
    <xf numFmtId="0" fontId="74" fillId="0" borderId="0" xfId="0" applyFont="1" applyAlignment="1">
      <alignment horizontal="center" wrapText="1"/>
    </xf>
    <xf numFmtId="3" fontId="86" fillId="0" borderId="1" xfId="0" applyNumberFormat="1" applyFont="1" applyBorder="1" applyAlignment="1" applyProtection="1">
      <alignment vertical="top" wrapText="1"/>
    </xf>
    <xf numFmtId="0" fontId="6" fillId="0" borderId="22" xfId="0" applyFont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right"/>
    </xf>
    <xf numFmtId="3" fontId="38" fillId="0" borderId="1" xfId="0" applyNumberFormat="1" applyFont="1" applyBorder="1" applyAlignment="1"/>
    <xf numFmtId="3" fontId="38" fillId="0" borderId="1" xfId="0" applyNumberFormat="1" applyFont="1" applyBorder="1" applyAlignment="1">
      <alignment horizontal="right"/>
    </xf>
    <xf numFmtId="3" fontId="18" fillId="9" borderId="1" xfId="7" applyNumberFormat="1" applyFont="1" applyFill="1" applyBorder="1" applyAlignment="1">
      <alignment horizontal="center" vertical="center" wrapText="1"/>
    </xf>
    <xf numFmtId="3" fontId="27" fillId="0" borderId="1" xfId="0" applyNumberFormat="1" applyFont="1" applyBorder="1" applyAlignment="1">
      <alignment horizontal="right" vertical="center"/>
    </xf>
    <xf numFmtId="3" fontId="27" fillId="0" borderId="1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horizontal="right"/>
    </xf>
    <xf numFmtId="3" fontId="9" fillId="10" borderId="1" xfId="0" applyNumberFormat="1" applyFont="1" applyFill="1" applyBorder="1" applyAlignment="1">
      <alignment horizontal="right"/>
    </xf>
    <xf numFmtId="3" fontId="74" fillId="0" borderId="7" xfId="0" applyNumberFormat="1" applyFont="1" applyBorder="1" applyAlignment="1">
      <alignment horizontal="right" vertical="center"/>
    </xf>
    <xf numFmtId="3" fontId="83" fillId="3" borderId="7" xfId="0" applyNumberFormat="1" applyFont="1" applyFill="1" applyBorder="1" applyAlignment="1">
      <alignment horizontal="right" vertical="center"/>
    </xf>
    <xf numFmtId="3" fontId="83" fillId="10" borderId="21" xfId="0" applyNumberFormat="1" applyFont="1" applyFill="1" applyBorder="1" applyAlignment="1">
      <alignment horizontal="right" vertical="center"/>
    </xf>
    <xf numFmtId="3" fontId="83" fillId="2" borderId="21" xfId="0" applyNumberFormat="1" applyFont="1" applyFill="1" applyBorder="1" applyAlignment="1">
      <alignment horizontal="right" vertical="center"/>
    </xf>
    <xf numFmtId="3" fontId="38" fillId="10" borderId="1" xfId="0" applyNumberFormat="1" applyFont="1" applyFill="1" applyBorder="1" applyAlignment="1">
      <alignment horizontal="right" vertical="center" wrapText="1"/>
    </xf>
    <xf numFmtId="0" fontId="27" fillId="0" borderId="22" xfId="0" applyFont="1" applyBorder="1" applyAlignment="1"/>
    <xf numFmtId="0" fontId="27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74" fontId="27" fillId="0" borderId="22" xfId="0" applyNumberFormat="1" applyFont="1" applyBorder="1" applyAlignment="1"/>
    <xf numFmtId="0" fontId="0" fillId="0" borderId="22" xfId="0" applyBorder="1" applyAlignment="1"/>
    <xf numFmtId="0" fontId="22" fillId="0" borderId="22" xfId="0" applyFont="1" applyBorder="1" applyAlignment="1"/>
    <xf numFmtId="0" fontId="6" fillId="0" borderId="22" xfId="0" applyFont="1" applyFill="1" applyBorder="1" applyAlignment="1">
      <alignment horizontal="centerContinuous"/>
    </xf>
    <xf numFmtId="0" fontId="6" fillId="0" borderId="22" xfId="0" applyFont="1" applyFill="1" applyBorder="1" applyAlignment="1">
      <alignment horizontal="left"/>
    </xf>
    <xf numFmtId="0" fontId="50" fillId="0" borderId="0" xfId="0" applyFont="1" applyAlignment="1"/>
    <xf numFmtId="0" fontId="38" fillId="0" borderId="1" xfId="0" applyFont="1" applyFill="1" applyBorder="1" applyAlignment="1">
      <alignment horizontal="center" vertical="top" wrapText="1"/>
    </xf>
    <xf numFmtId="0" fontId="38" fillId="0" borderId="1" xfId="3" applyFont="1" applyFill="1" applyBorder="1" applyAlignment="1">
      <alignment vertical="top"/>
    </xf>
    <xf numFmtId="0" fontId="38" fillId="0" borderId="10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29" fillId="0" borderId="0" xfId="0" applyFont="1" applyAlignment="1">
      <alignment vertical="top"/>
    </xf>
    <xf numFmtId="0" fontId="41" fillId="0" borderId="1" xfId="3" applyFont="1" applyFill="1" applyBorder="1" applyAlignment="1">
      <alignment vertical="top"/>
    </xf>
    <xf numFmtId="3" fontId="38" fillId="10" borderId="25" xfId="2" applyNumberFormat="1" applyFont="1" applyFill="1" applyBorder="1" applyAlignment="1">
      <alignment horizontal="right" vertical="center"/>
    </xf>
    <xf numFmtId="0" fontId="38" fillId="0" borderId="1" xfId="5" applyFont="1" applyFill="1" applyBorder="1" applyAlignment="1">
      <alignment horizontal="center" vertical="top" wrapText="1"/>
    </xf>
    <xf numFmtId="0" fontId="38" fillId="0" borderId="10" xfId="5" applyFont="1" applyFill="1" applyBorder="1" applyAlignment="1">
      <alignment horizontal="left" vertical="top" wrapText="1"/>
    </xf>
    <xf numFmtId="0" fontId="38" fillId="0" borderId="11" xfId="5" applyFont="1" applyFill="1" applyBorder="1" applyAlignment="1">
      <alignment horizontal="left" vertical="top" wrapText="1"/>
    </xf>
    <xf numFmtId="0" fontId="38" fillId="0" borderId="11" xfId="3" applyFont="1" applyFill="1" applyBorder="1" applyAlignment="1">
      <alignment horizontal="left" vertical="top"/>
    </xf>
    <xf numFmtId="0" fontId="41" fillId="0" borderId="1" xfId="3" applyFont="1" applyBorder="1" applyAlignment="1">
      <alignment horizontal="left" vertical="top"/>
    </xf>
    <xf numFmtId="3" fontId="38" fillId="0" borderId="1" xfId="0" applyNumberFormat="1" applyFont="1" applyFill="1" applyBorder="1" applyAlignment="1">
      <alignment horizontal="right" vertical="top"/>
    </xf>
    <xf numFmtId="0" fontId="41" fillId="0" borderId="1" xfId="3" applyFont="1" applyFill="1" applyBorder="1" applyAlignment="1">
      <alignment horizontal="left" vertical="top"/>
    </xf>
    <xf numFmtId="0" fontId="41" fillId="0" borderId="1" xfId="3" applyFont="1" applyBorder="1" applyAlignment="1">
      <alignment horizontal="left" vertical="top" wrapText="1"/>
    </xf>
    <xf numFmtId="3" fontId="38" fillId="0" borderId="1" xfId="2" applyNumberFormat="1" applyFont="1" applyBorder="1" applyAlignment="1">
      <alignment horizontal="right" vertical="center" wrapText="1"/>
    </xf>
    <xf numFmtId="0" fontId="41" fillId="0" borderId="1" xfId="7" applyFont="1" applyFill="1" applyBorder="1" applyAlignment="1">
      <alignment horizontal="left" vertical="top" wrapText="1"/>
    </xf>
    <xf numFmtId="0" fontId="38" fillId="0" borderId="1" xfId="5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center" vertical="top"/>
    </xf>
    <xf numFmtId="0" fontId="38" fillId="0" borderId="1" xfId="5" applyNumberFormat="1" applyFont="1" applyFill="1" applyBorder="1" applyAlignment="1">
      <alignment horizontal="center" vertical="top"/>
    </xf>
    <xf numFmtId="0" fontId="38" fillId="0" borderId="9" xfId="5" applyNumberFormat="1" applyFont="1" applyFill="1" applyBorder="1" applyAlignment="1">
      <alignment horizontal="center" vertical="top"/>
    </xf>
    <xf numFmtId="0" fontId="38" fillId="0" borderId="9" xfId="5" applyFont="1" applyFill="1" applyBorder="1" applyAlignment="1">
      <alignment horizontal="center" vertical="top" wrapText="1"/>
    </xf>
    <xf numFmtId="0" fontId="38" fillId="0" borderId="12" xfId="5" applyFont="1" applyFill="1" applyBorder="1" applyAlignment="1">
      <alignment horizontal="left" vertical="top" wrapText="1"/>
    </xf>
    <xf numFmtId="3" fontId="38" fillId="0" borderId="26" xfId="2" applyNumberFormat="1" applyFont="1" applyBorder="1" applyAlignment="1">
      <alignment horizontal="right" vertical="center"/>
    </xf>
    <xf numFmtId="3" fontId="38" fillId="0" borderId="26" xfId="0" applyNumberFormat="1" applyFont="1" applyBorder="1" applyAlignment="1">
      <alignment horizontal="right" vertical="top"/>
    </xf>
    <xf numFmtId="0" fontId="38" fillId="0" borderId="0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3" fontId="94" fillId="0" borderId="10" xfId="3" applyNumberFormat="1" applyFont="1" applyFill="1" applyBorder="1" applyAlignment="1">
      <alignment horizontal="right" vertical="top" wrapText="1"/>
    </xf>
    <xf numFmtId="3" fontId="94" fillId="0" borderId="1" xfId="3" applyNumberFormat="1" applyFont="1" applyFill="1" applyBorder="1" applyAlignment="1">
      <alignment horizontal="right" vertical="top" wrapText="1"/>
    </xf>
    <xf numFmtId="0" fontId="6" fillId="0" borderId="2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" xfId="0" applyFont="1" applyBorder="1" applyAlignment="1">
      <alignment horizontal="right"/>
    </xf>
    <xf numFmtId="170" fontId="35" fillId="0" borderId="22" xfId="0" applyNumberFormat="1" applyFont="1" applyBorder="1" applyAlignment="1" applyProtection="1">
      <alignment horizontal="center" vertical="top"/>
      <protection locked="0"/>
    </xf>
    <xf numFmtId="170" fontId="35" fillId="0" borderId="22" xfId="0" applyNumberFormat="1" applyFont="1" applyBorder="1" applyAlignment="1" applyProtection="1">
      <alignment horizontal="right" vertical="top"/>
      <protection locked="0"/>
    </xf>
    <xf numFmtId="172" fontId="35" fillId="0" borderId="22" xfId="0" applyNumberFormat="1" applyFont="1" applyBorder="1" applyAlignment="1">
      <alignment horizontal="center"/>
    </xf>
    <xf numFmtId="172" fontId="35" fillId="0" borderId="22" xfId="0" applyNumberFormat="1" applyFont="1" applyBorder="1" applyAlignment="1">
      <alignment horizontal="right"/>
    </xf>
    <xf numFmtId="0" fontId="38" fillId="0" borderId="0" xfId="0" applyFont="1" applyAlignment="1">
      <alignment horizontal="center"/>
    </xf>
    <xf numFmtId="173" fontId="35" fillId="0" borderId="22" xfId="0" applyNumberFormat="1" applyFont="1" applyBorder="1" applyAlignment="1">
      <alignment horizontal="center" vertical="top"/>
    </xf>
    <xf numFmtId="173" fontId="35" fillId="0" borderId="22" xfId="0" applyNumberFormat="1" applyFont="1" applyBorder="1" applyAlignment="1">
      <alignment horizontal="right" vertical="top"/>
    </xf>
    <xf numFmtId="171" fontId="21" fillId="0" borderId="22" xfId="0" applyNumberFormat="1" applyFont="1" applyBorder="1" applyAlignment="1">
      <alignment horizontal="center"/>
    </xf>
    <xf numFmtId="171" fontId="21" fillId="0" borderId="22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170" fontId="29" fillId="0" borderId="22" xfId="0" applyNumberFormat="1" applyFont="1" applyBorder="1" applyAlignment="1">
      <alignment horizontal="center" vertical="center"/>
    </xf>
    <xf numFmtId="170" fontId="29" fillId="0" borderId="22" xfId="0" applyNumberFormat="1" applyFont="1" applyBorder="1" applyAlignment="1">
      <alignment horizontal="right" vertical="center"/>
    </xf>
    <xf numFmtId="173" fontId="25" fillId="0" borderId="22" xfId="0" applyNumberFormat="1" applyFont="1" applyBorder="1" applyAlignment="1">
      <alignment horizontal="center" vertical="center"/>
    </xf>
    <xf numFmtId="173" fontId="25" fillId="0" borderId="22" xfId="0" applyNumberFormat="1" applyFont="1" applyBorder="1" applyAlignment="1">
      <alignment horizontal="right" vertical="center"/>
    </xf>
    <xf numFmtId="0" fontId="29" fillId="0" borderId="0" xfId="0" applyFont="1" applyAlignment="1">
      <alignment horizontal="center"/>
    </xf>
    <xf numFmtId="171" fontId="29" fillId="0" borderId="22" xfId="0" applyNumberFormat="1" applyFont="1" applyBorder="1" applyAlignment="1">
      <alignment horizontal="center" vertical="center"/>
    </xf>
    <xf numFmtId="171" fontId="29" fillId="0" borderId="22" xfId="0" applyNumberFormat="1" applyFont="1" applyBorder="1" applyAlignment="1">
      <alignment horizontal="right" vertical="center"/>
    </xf>
    <xf numFmtId="172" fontId="25" fillId="0" borderId="22" xfId="0" applyNumberFormat="1" applyFont="1" applyBorder="1" applyAlignment="1">
      <alignment horizontal="center" vertical="center"/>
    </xf>
    <xf numFmtId="172" fontId="25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33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right"/>
    </xf>
    <xf numFmtId="0" fontId="35" fillId="0" borderId="0" xfId="0" applyFont="1" applyBorder="1" applyAlignment="1">
      <alignment horizontal="center" wrapText="1"/>
    </xf>
    <xf numFmtId="0" fontId="50" fillId="0" borderId="0" xfId="0" applyFont="1" applyAlignment="1">
      <alignment horizontal="center"/>
    </xf>
    <xf numFmtId="0" fontId="53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top"/>
    </xf>
    <xf numFmtId="0" fontId="74" fillId="0" borderId="0" xfId="0" applyFont="1" applyBorder="1" applyAlignment="1">
      <alignment horizontal="center" wrapText="1"/>
    </xf>
    <xf numFmtId="0" fontId="74" fillId="0" borderId="0" xfId="0" applyFont="1" applyAlignment="1">
      <alignment horizontal="center" wrapText="1"/>
    </xf>
  </cellXfs>
  <cellStyles count="12">
    <cellStyle name="Comma 2" xfId="1"/>
    <cellStyle name="Normal" xfId="0" builtinId="0"/>
    <cellStyle name="Normal 12" xfId="11"/>
    <cellStyle name="Normal 2" xfId="2"/>
    <cellStyle name="Normal 3" xfId="3"/>
    <cellStyle name="Normal 3 2" xfId="9"/>
    <cellStyle name="Normal 4" xfId="8"/>
    <cellStyle name="Normal 5" xfId="4"/>
    <cellStyle name="Normal 5 2" xfId="10"/>
    <cellStyle name="Normal_Sheet3" xfId="5"/>
    <cellStyle name="Normal_Sheet3 2" xfId="6"/>
    <cellStyle name="Normal_Sheet3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250"/>
  <sheetViews>
    <sheetView view="pageBreakPreview" topLeftCell="A10" zoomScaleNormal="100" zoomScaleSheetLayoutView="100" workbookViewId="0">
      <selection activeCell="F31" sqref="F31"/>
    </sheetView>
  </sheetViews>
  <sheetFormatPr defaultRowHeight="12.75"/>
  <cols>
    <col min="1" max="1" width="4.28515625" style="46" customWidth="1"/>
    <col min="2" max="2" width="48.140625" style="47" customWidth="1"/>
    <col min="3" max="3" width="8.85546875" style="3" customWidth="1"/>
    <col min="4" max="4" width="0.85546875" style="4" hidden="1" customWidth="1"/>
    <col min="5" max="5" width="14" style="4" customWidth="1"/>
    <col min="6" max="6" width="13.85546875" style="4" customWidth="1"/>
    <col min="7" max="7" width="14.28515625" style="4" customWidth="1"/>
    <col min="8" max="8" width="8.5703125" style="4" customWidth="1"/>
    <col min="9" max="9" width="10" style="4" customWidth="1"/>
    <col min="10" max="10" width="9.140625" style="5"/>
    <col min="11" max="11" width="0" style="5" hidden="1" customWidth="1"/>
    <col min="12" max="16384" width="9.140625" style="5"/>
  </cols>
  <sheetData>
    <row r="1" spans="1:10">
      <c r="A1" s="1" t="s">
        <v>713</v>
      </c>
      <c r="B1" s="2"/>
    </row>
    <row r="2" spans="1:10">
      <c r="A2" s="1" t="s">
        <v>714</v>
      </c>
      <c r="B2" s="2"/>
    </row>
    <row r="3" spans="1:10" ht="9" customHeight="1">
      <c r="A3" s="1"/>
      <c r="B3" s="2"/>
    </row>
    <row r="4" spans="1:10">
      <c r="A4" s="1" t="s">
        <v>758</v>
      </c>
      <c r="B4" s="2"/>
      <c r="F4" s="716" t="s">
        <v>688</v>
      </c>
      <c r="G4" s="716"/>
      <c r="H4" s="712"/>
      <c r="I4" s="713"/>
      <c r="J4" s="74"/>
    </row>
    <row r="5" spans="1:10">
      <c r="A5" s="6"/>
      <c r="B5" s="7"/>
      <c r="C5" s="73"/>
      <c r="D5" s="8"/>
      <c r="E5" s="72"/>
      <c r="F5" s="76"/>
      <c r="G5" s="77"/>
      <c r="H5" s="72"/>
      <c r="I5" s="471"/>
      <c r="J5" s="74"/>
    </row>
    <row r="6" spans="1:10">
      <c r="B6" s="9" t="s">
        <v>683</v>
      </c>
      <c r="C6" s="8"/>
      <c r="D6" s="8"/>
      <c r="E6" s="8"/>
      <c r="F6" s="76"/>
      <c r="G6" s="78"/>
      <c r="H6" s="72"/>
      <c r="I6" s="471"/>
      <c r="J6" s="4"/>
    </row>
    <row r="7" spans="1:10" ht="14.25" customHeight="1">
      <c r="A7" s="9"/>
      <c r="B7" s="7"/>
      <c r="C7" s="8"/>
      <c r="D7" s="8"/>
      <c r="E7" s="8"/>
      <c r="F7" s="716" t="s">
        <v>687</v>
      </c>
      <c r="G7" s="716"/>
      <c r="H7" s="717"/>
      <c r="I7" s="718"/>
      <c r="J7" s="4"/>
    </row>
    <row r="8" spans="1:10" ht="15.75" customHeight="1">
      <c r="A8" s="9"/>
      <c r="B8" s="470"/>
      <c r="C8" s="8"/>
      <c r="D8" s="8"/>
      <c r="E8" s="8"/>
      <c r="F8" s="77"/>
      <c r="G8" s="78"/>
      <c r="H8" s="472"/>
      <c r="I8" s="472"/>
      <c r="J8" s="4"/>
    </row>
    <row r="9" spans="1:10" ht="15.75" customHeight="1">
      <c r="A9" s="9"/>
      <c r="B9" s="7"/>
      <c r="C9" s="8"/>
      <c r="D9" s="8"/>
      <c r="E9" s="8"/>
      <c r="F9" s="716" t="s">
        <v>689</v>
      </c>
      <c r="G9" s="716"/>
      <c r="H9" s="719"/>
      <c r="I9" s="720"/>
      <c r="J9" s="4"/>
    </row>
    <row r="10" spans="1:10" ht="11.25" customHeight="1">
      <c r="B10" s="9" t="s">
        <v>684</v>
      </c>
      <c r="C10" s="11"/>
      <c r="D10" s="11"/>
      <c r="F10" s="79"/>
      <c r="G10" s="78"/>
      <c r="H10" s="473"/>
      <c r="I10" s="472"/>
      <c r="J10" s="4"/>
    </row>
    <row r="11" spans="1:10" ht="7.5" customHeight="1">
      <c r="A11" s="9"/>
      <c r="B11" s="12"/>
      <c r="C11" s="9"/>
      <c r="D11" s="11"/>
      <c r="E11" s="11"/>
      <c r="F11" s="76"/>
      <c r="G11" s="77"/>
      <c r="H11" s="472"/>
      <c r="I11" s="472"/>
      <c r="J11" s="4"/>
    </row>
    <row r="12" spans="1:10" ht="19.5" customHeight="1">
      <c r="A12" s="9"/>
      <c r="B12" s="470"/>
      <c r="C12" s="9"/>
      <c r="D12" s="11"/>
      <c r="E12" s="11"/>
      <c r="F12" s="716" t="s">
        <v>690</v>
      </c>
      <c r="G12" s="716"/>
      <c r="H12" s="714"/>
      <c r="I12" s="715"/>
      <c r="J12" s="4"/>
    </row>
    <row r="13" spans="1:10" ht="9.75" customHeight="1">
      <c r="A13" s="9"/>
      <c r="B13" s="12"/>
      <c r="C13" s="9"/>
      <c r="D13" s="11"/>
      <c r="E13" s="11"/>
      <c r="F13" s="76"/>
      <c r="G13" s="77"/>
      <c r="H13" s="71"/>
      <c r="I13" s="75"/>
      <c r="J13" s="4"/>
    </row>
    <row r="14" spans="1:10" ht="19.5" customHeight="1">
      <c r="A14" s="5"/>
      <c r="B14" s="9" t="s">
        <v>685</v>
      </c>
      <c r="C14" s="11"/>
      <c r="D14" s="11"/>
      <c r="E14" s="11"/>
      <c r="F14" s="76"/>
      <c r="G14" s="77"/>
      <c r="H14" s="71"/>
      <c r="I14" s="75"/>
      <c r="J14" s="4"/>
    </row>
    <row r="15" spans="1:10" ht="21" customHeight="1">
      <c r="A15" s="9"/>
      <c r="B15" s="470"/>
      <c r="C15" s="11"/>
      <c r="D15" s="11"/>
      <c r="E15" s="11"/>
      <c r="G15" s="710" t="s">
        <v>691</v>
      </c>
      <c r="H15" s="711"/>
      <c r="I15" s="211"/>
      <c r="J15" s="4"/>
    </row>
    <row r="16" spans="1:10" ht="6.75" customHeight="1">
      <c r="A16" s="9"/>
      <c r="B16" s="12"/>
      <c r="C16" s="11"/>
      <c r="D16" s="11"/>
      <c r="E16" s="11"/>
      <c r="F16" s="76"/>
      <c r="G16" s="474"/>
      <c r="H16" s="475"/>
      <c r="I16" s="75"/>
      <c r="J16" s="4"/>
    </row>
    <row r="17" spans="1:9" ht="21" customHeight="1">
      <c r="A17" s="5"/>
      <c r="B17" s="9" t="s">
        <v>686</v>
      </c>
      <c r="C17" s="11"/>
      <c r="D17" s="11"/>
      <c r="F17" s="76"/>
      <c r="G17" s="710" t="s">
        <v>692</v>
      </c>
      <c r="H17" s="711"/>
      <c r="I17" s="491"/>
    </row>
    <row r="18" spans="1:9" ht="23.25" customHeight="1">
      <c r="A18" s="9"/>
      <c r="B18" s="470"/>
      <c r="C18" s="11"/>
      <c r="D18" s="11"/>
      <c r="E18" s="9"/>
      <c r="F18" s="11"/>
      <c r="G18" s="10"/>
      <c r="H18" s="5"/>
      <c r="I18" s="10"/>
    </row>
    <row r="19" spans="1:9" ht="6.75" customHeight="1">
      <c r="A19" s="9"/>
      <c r="B19" s="12"/>
      <c r="C19" s="13"/>
      <c r="D19" s="11"/>
      <c r="E19" s="11"/>
      <c r="F19" s="11"/>
      <c r="G19" s="10"/>
      <c r="H19" s="5"/>
      <c r="I19" s="10"/>
    </row>
    <row r="20" spans="1:9" ht="10.5" customHeight="1">
      <c r="A20" s="9"/>
      <c r="B20" s="12"/>
      <c r="C20" s="13"/>
      <c r="D20" s="11"/>
      <c r="E20" s="11"/>
      <c r="F20" s="11"/>
      <c r="G20" s="1"/>
      <c r="H20" s="1"/>
      <c r="I20" s="1"/>
    </row>
    <row r="21" spans="1:9" s="18" customFormat="1" ht="15">
      <c r="A21" s="14" t="s">
        <v>759</v>
      </c>
      <c r="B21" s="15"/>
      <c r="C21" s="16"/>
      <c r="D21" s="16"/>
      <c r="E21" s="16"/>
      <c r="F21" s="16"/>
      <c r="G21" s="17"/>
      <c r="H21" s="17"/>
      <c r="I21" s="17"/>
    </row>
    <row r="22" spans="1:9" s="18" customFormat="1" ht="15">
      <c r="B22" s="610" t="s">
        <v>693</v>
      </c>
      <c r="C22" s="708"/>
      <c r="D22" s="708"/>
      <c r="E22" s="708"/>
      <c r="F22" s="463" t="s">
        <v>694</v>
      </c>
      <c r="G22" s="708"/>
      <c r="H22" s="708"/>
      <c r="I22" s="476"/>
    </row>
    <row r="23" spans="1:9" ht="13.15" customHeight="1">
      <c r="A23" s="9"/>
      <c r="B23" s="12"/>
      <c r="C23" s="13"/>
      <c r="D23" s="11"/>
      <c r="E23" s="11"/>
      <c r="F23" s="11"/>
      <c r="G23" s="1"/>
      <c r="H23" s="1"/>
      <c r="I23" s="1"/>
    </row>
    <row r="24" spans="1:9" s="21" customFormat="1" ht="60" customHeight="1">
      <c r="A24" s="19" t="s">
        <v>717</v>
      </c>
      <c r="B24" s="19" t="s">
        <v>718</v>
      </c>
      <c r="C24" s="20" t="s">
        <v>719</v>
      </c>
      <c r="D24" s="20"/>
      <c r="E24" s="19" t="s">
        <v>726</v>
      </c>
      <c r="F24" s="19" t="s">
        <v>727</v>
      </c>
      <c r="G24" s="19" t="s">
        <v>723</v>
      </c>
      <c r="H24" s="19" t="s">
        <v>843</v>
      </c>
      <c r="I24" s="19" t="s">
        <v>844</v>
      </c>
    </row>
    <row r="25" spans="1:9" s="24" customFormat="1" ht="12">
      <c r="A25" s="22"/>
      <c r="B25" s="23"/>
      <c r="C25" s="45"/>
      <c r="D25" s="112">
        <v>1</v>
      </c>
      <c r="E25" s="25">
        <v>1</v>
      </c>
      <c r="F25" s="25">
        <v>2</v>
      </c>
      <c r="G25" s="25">
        <v>3</v>
      </c>
      <c r="H25" s="59">
        <v>4</v>
      </c>
      <c r="I25" s="59">
        <v>5</v>
      </c>
    </row>
    <row r="26" spans="1:9" s="21" customFormat="1" ht="28.5" customHeight="1">
      <c r="A26" s="25">
        <v>1</v>
      </c>
      <c r="B26" s="91" t="s">
        <v>933</v>
      </c>
      <c r="C26" s="92"/>
      <c r="D26" s="92"/>
      <c r="E26" s="93">
        <f>SUM(E27+E55+E131+E170+E189+E192)</f>
        <v>0</v>
      </c>
      <c r="F26" s="93">
        <f>SUM(F27+F55+F131+F170+F189+F192)</f>
        <v>0</v>
      </c>
      <c r="G26" s="93">
        <f>SUM(G27+G55+G131+G170+G189+G192)</f>
        <v>0</v>
      </c>
      <c r="H26" s="94" t="e">
        <f>SUM(F26/E26)</f>
        <v>#DIV/0!</v>
      </c>
      <c r="I26" s="94" t="e">
        <f>SUM(F26/G26)</f>
        <v>#DIV/0!</v>
      </c>
    </row>
    <row r="27" spans="1:9" s="21" customFormat="1" ht="24" customHeight="1">
      <c r="A27" s="25">
        <v>2</v>
      </c>
      <c r="B27" s="91" t="s">
        <v>936</v>
      </c>
      <c r="C27" s="92">
        <v>710000</v>
      </c>
      <c r="D27" s="92"/>
      <c r="E27" s="93">
        <f>SUM(E28+E32+E34+E36+E38+E42+E44+E53)</f>
        <v>0</v>
      </c>
      <c r="F27" s="93">
        <f>SUM(F28+F32+F34+F36+F38+F42+F44+F53)</f>
        <v>0</v>
      </c>
      <c r="G27" s="93">
        <f>SUM(G28+G32+G34+G36+G38+G42+G44+G53)</f>
        <v>0</v>
      </c>
      <c r="H27" s="94" t="e">
        <f t="shared" ref="H27:H90" si="0">SUM(F27/E27)</f>
        <v>#DIV/0!</v>
      </c>
      <c r="I27" s="94" t="e">
        <f t="shared" ref="I27:I90" si="1">SUM(F27/G27)</f>
        <v>#DIV/0!</v>
      </c>
    </row>
    <row r="28" spans="1:9" s="21" customFormat="1" ht="12">
      <c r="A28" s="25">
        <v>3</v>
      </c>
      <c r="B28" s="26" t="s">
        <v>760</v>
      </c>
      <c r="C28" s="45">
        <v>711000</v>
      </c>
      <c r="D28" s="45"/>
      <c r="E28" s="62">
        <f>SUM(E29:E31)</f>
        <v>0</v>
      </c>
      <c r="F28" s="62">
        <f>SUM(F29:F31)</f>
        <v>0</v>
      </c>
      <c r="G28" s="62">
        <f>SUM(G29:G31)</f>
        <v>0</v>
      </c>
      <c r="H28" s="61" t="e">
        <f t="shared" si="0"/>
        <v>#DIV/0!</v>
      </c>
      <c r="I28" s="61" t="e">
        <f t="shared" si="1"/>
        <v>#DIV/0!</v>
      </c>
    </row>
    <row r="29" spans="1:9" s="21" customFormat="1" ht="12">
      <c r="A29" s="25">
        <v>4</v>
      </c>
      <c r="B29" s="35" t="s">
        <v>761</v>
      </c>
      <c r="C29" s="90">
        <v>711100</v>
      </c>
      <c r="D29" s="49"/>
      <c r="E29" s="492"/>
      <c r="F29" s="492"/>
      <c r="G29" s="492"/>
      <c r="H29" s="61" t="e">
        <f t="shared" si="0"/>
        <v>#DIV/0!</v>
      </c>
      <c r="I29" s="61" t="e">
        <f t="shared" si="1"/>
        <v>#DIV/0!</v>
      </c>
    </row>
    <row r="30" spans="1:9" s="28" customFormat="1" ht="12">
      <c r="A30" s="25">
        <v>5</v>
      </c>
      <c r="B30" s="84" t="s">
        <v>762</v>
      </c>
      <c r="C30" s="90">
        <v>711200</v>
      </c>
      <c r="D30" s="49"/>
      <c r="E30" s="492"/>
      <c r="F30" s="492"/>
      <c r="G30" s="492"/>
      <c r="H30" s="61" t="e">
        <f t="shared" si="0"/>
        <v>#DIV/0!</v>
      </c>
      <c r="I30" s="61" t="e">
        <f t="shared" si="1"/>
        <v>#DIV/0!</v>
      </c>
    </row>
    <row r="31" spans="1:9" s="29" customFormat="1" ht="48.75" customHeight="1">
      <c r="A31" s="25">
        <v>6</v>
      </c>
      <c r="B31" s="84" t="s">
        <v>763</v>
      </c>
      <c r="C31" s="90">
        <v>711900</v>
      </c>
      <c r="D31" s="464"/>
      <c r="E31" s="60"/>
      <c r="F31" s="64"/>
      <c r="G31" s="63"/>
      <c r="H31" s="61" t="e">
        <f t="shared" si="0"/>
        <v>#DIV/0!</v>
      </c>
      <c r="I31" s="61" t="e">
        <f t="shared" si="1"/>
        <v>#DIV/0!</v>
      </c>
    </row>
    <row r="32" spans="1:9" s="29" customFormat="1" ht="12">
      <c r="A32" s="25">
        <v>7</v>
      </c>
      <c r="B32" s="32" t="s">
        <v>845</v>
      </c>
      <c r="C32" s="464">
        <v>712000</v>
      </c>
      <c r="D32" s="464"/>
      <c r="E32" s="67">
        <f>E33</f>
        <v>0</v>
      </c>
      <c r="F32" s="67">
        <f t="shared" ref="F32" si="2">F33</f>
        <v>0</v>
      </c>
      <c r="G32" s="63"/>
      <c r="H32" s="61" t="e">
        <f t="shared" si="0"/>
        <v>#DIV/0!</v>
      </c>
      <c r="I32" s="61" t="e">
        <f t="shared" si="1"/>
        <v>#DIV/0!</v>
      </c>
    </row>
    <row r="33" spans="1:9" s="29" customFormat="1" ht="12">
      <c r="A33" s="25">
        <v>8</v>
      </c>
      <c r="B33" s="84" t="s">
        <v>764</v>
      </c>
      <c r="C33" s="90">
        <v>712100</v>
      </c>
      <c r="D33" s="464"/>
      <c r="E33" s="634"/>
      <c r="F33" s="64"/>
      <c r="G33" s="63"/>
      <c r="H33" s="61" t="e">
        <f t="shared" si="0"/>
        <v>#DIV/0!</v>
      </c>
      <c r="I33" s="61" t="e">
        <f t="shared" si="1"/>
        <v>#DIV/0!</v>
      </c>
    </row>
    <row r="34" spans="1:9" s="34" customFormat="1" ht="12">
      <c r="A34" s="25">
        <v>9</v>
      </c>
      <c r="B34" s="32" t="s">
        <v>846</v>
      </c>
      <c r="C34" s="465">
        <v>713000</v>
      </c>
      <c r="D34" s="465"/>
      <c r="E34" s="60">
        <f>E35</f>
        <v>0</v>
      </c>
      <c r="F34" s="60">
        <f>F35</f>
        <v>0</v>
      </c>
      <c r="G34" s="60">
        <f>G35</f>
        <v>0</v>
      </c>
      <c r="H34" s="61" t="e">
        <f t="shared" si="0"/>
        <v>#DIV/0!</v>
      </c>
      <c r="I34" s="61" t="e">
        <f t="shared" si="1"/>
        <v>#DIV/0!</v>
      </c>
    </row>
    <row r="35" spans="1:9" s="31" customFormat="1" ht="13.5" customHeight="1">
      <c r="A35" s="25">
        <v>10</v>
      </c>
      <c r="B35" s="84" t="s">
        <v>765</v>
      </c>
      <c r="C35" s="86">
        <v>713100</v>
      </c>
      <c r="D35" s="465"/>
      <c r="E35" s="64"/>
      <c r="F35" s="64"/>
      <c r="G35" s="64"/>
      <c r="H35" s="61" t="e">
        <f t="shared" si="0"/>
        <v>#DIV/0!</v>
      </c>
      <c r="I35" s="61" t="e">
        <f t="shared" si="1"/>
        <v>#DIV/0!</v>
      </c>
    </row>
    <row r="36" spans="1:9" s="21" customFormat="1" ht="12">
      <c r="A36" s="25">
        <v>11</v>
      </c>
      <c r="B36" s="37" t="s">
        <v>847</v>
      </c>
      <c r="C36" s="464">
        <v>714000</v>
      </c>
      <c r="D36" s="464"/>
      <c r="E36" s="60">
        <f>E37</f>
        <v>0</v>
      </c>
      <c r="F36" s="60">
        <f>F37</f>
        <v>0</v>
      </c>
      <c r="G36" s="60">
        <f>G37</f>
        <v>0</v>
      </c>
      <c r="H36" s="61" t="e">
        <f t="shared" si="0"/>
        <v>#DIV/0!</v>
      </c>
      <c r="I36" s="61" t="e">
        <f t="shared" si="1"/>
        <v>#DIV/0!</v>
      </c>
    </row>
    <row r="37" spans="1:9" s="21" customFormat="1" ht="12">
      <c r="A37" s="25">
        <v>12</v>
      </c>
      <c r="B37" s="35" t="s">
        <v>766</v>
      </c>
      <c r="C37" s="466">
        <v>714100</v>
      </c>
      <c r="D37" s="464"/>
      <c r="E37" s="64"/>
      <c r="F37" s="64"/>
      <c r="G37" s="64"/>
      <c r="H37" s="61" t="e">
        <f t="shared" si="0"/>
        <v>#DIV/0!</v>
      </c>
      <c r="I37" s="61" t="e">
        <f t="shared" si="1"/>
        <v>#DIV/0!</v>
      </c>
    </row>
    <row r="38" spans="1:9" s="34" customFormat="1" ht="26.25" customHeight="1">
      <c r="A38" s="25">
        <v>13</v>
      </c>
      <c r="B38" s="39" t="s">
        <v>881</v>
      </c>
      <c r="C38" s="464">
        <v>715000</v>
      </c>
      <c r="D38" s="464"/>
      <c r="E38" s="60">
        <f>SUM(E39:E41)</f>
        <v>0</v>
      </c>
      <c r="F38" s="60">
        <f>SUM(F39:F41)</f>
        <v>0</v>
      </c>
      <c r="G38" s="60">
        <f>SUM(G39:G41)</f>
        <v>0</v>
      </c>
      <c r="H38" s="61" t="e">
        <f t="shared" si="0"/>
        <v>#DIV/0!</v>
      </c>
      <c r="I38" s="61" t="e">
        <f t="shared" si="1"/>
        <v>#DIV/0!</v>
      </c>
    </row>
    <row r="39" spans="1:9" s="31" customFormat="1" ht="24">
      <c r="A39" s="25">
        <v>14</v>
      </c>
      <c r="B39" s="85" t="s">
        <v>767</v>
      </c>
      <c r="C39" s="86">
        <v>715100</v>
      </c>
      <c r="D39" s="32"/>
      <c r="E39" s="64"/>
      <c r="F39" s="64"/>
      <c r="G39" s="64"/>
      <c r="H39" s="61" t="e">
        <f t="shared" si="0"/>
        <v>#DIV/0!</v>
      </c>
      <c r="I39" s="61" t="e">
        <f t="shared" si="1"/>
        <v>#DIV/0!</v>
      </c>
    </row>
    <row r="40" spans="1:9" s="21" customFormat="1" ht="12">
      <c r="A40" s="25">
        <v>15</v>
      </c>
      <c r="B40" s="35" t="s">
        <v>768</v>
      </c>
      <c r="C40" s="90">
        <v>715200</v>
      </c>
      <c r="D40" s="464"/>
      <c r="E40" s="64"/>
      <c r="F40" s="64"/>
      <c r="G40" s="64"/>
      <c r="H40" s="61" t="e">
        <f t="shared" si="0"/>
        <v>#DIV/0!</v>
      </c>
      <c r="I40" s="61" t="e">
        <f t="shared" si="1"/>
        <v>#DIV/0!</v>
      </c>
    </row>
    <row r="41" spans="1:9" s="31" customFormat="1" ht="24">
      <c r="A41" s="25">
        <v>16</v>
      </c>
      <c r="B41" s="35" t="s">
        <v>769</v>
      </c>
      <c r="C41" s="90">
        <v>715900</v>
      </c>
      <c r="D41" s="464"/>
      <c r="E41" s="64"/>
      <c r="F41" s="64"/>
      <c r="G41" s="64"/>
      <c r="H41" s="61" t="e">
        <f t="shared" si="0"/>
        <v>#DIV/0!</v>
      </c>
      <c r="I41" s="61" t="e">
        <f t="shared" si="1"/>
        <v>#DIV/0!</v>
      </c>
    </row>
    <row r="42" spans="1:9" s="34" customFormat="1" ht="12">
      <c r="A42" s="25">
        <v>17</v>
      </c>
      <c r="B42" s="26" t="s">
        <v>848</v>
      </c>
      <c r="C42" s="45">
        <v>716000</v>
      </c>
      <c r="D42" s="45"/>
      <c r="E42" s="63">
        <f>E43</f>
        <v>0</v>
      </c>
      <c r="F42" s="63">
        <f>F43</f>
        <v>0</v>
      </c>
      <c r="G42" s="63">
        <f>G43</f>
        <v>0</v>
      </c>
      <c r="H42" s="61" t="e">
        <f t="shared" si="0"/>
        <v>#DIV/0!</v>
      </c>
      <c r="I42" s="61" t="e">
        <f t="shared" si="1"/>
        <v>#DIV/0!</v>
      </c>
    </row>
    <row r="43" spans="1:9" s="31" customFormat="1" ht="12">
      <c r="A43" s="25">
        <v>18</v>
      </c>
      <c r="B43" s="35" t="s">
        <v>770</v>
      </c>
      <c r="C43" s="90">
        <v>716100</v>
      </c>
      <c r="D43" s="464"/>
      <c r="E43" s="64"/>
      <c r="F43" s="64"/>
      <c r="G43" s="64"/>
      <c r="H43" s="61" t="e">
        <f t="shared" si="0"/>
        <v>#DIV/0!</v>
      </c>
      <c r="I43" s="61" t="e">
        <f t="shared" si="1"/>
        <v>#DIV/0!</v>
      </c>
    </row>
    <row r="44" spans="1:9" s="31" customFormat="1" ht="12">
      <c r="A44" s="25">
        <v>19</v>
      </c>
      <c r="B44" s="38" t="s">
        <v>882</v>
      </c>
      <c r="C44" s="467">
        <v>717000</v>
      </c>
      <c r="D44" s="49"/>
      <c r="E44" s="63">
        <f>E45</f>
        <v>0</v>
      </c>
      <c r="F44" s="63">
        <f t="shared" ref="F44" si="3">F45</f>
        <v>0</v>
      </c>
      <c r="G44" s="63">
        <f>G45</f>
        <v>0</v>
      </c>
      <c r="H44" s="61" t="e">
        <f t="shared" si="0"/>
        <v>#DIV/0!</v>
      </c>
      <c r="I44" s="61" t="e">
        <f t="shared" si="1"/>
        <v>#DIV/0!</v>
      </c>
    </row>
    <row r="45" spans="1:9" s="31" customFormat="1" ht="12">
      <c r="A45" s="25">
        <v>20</v>
      </c>
      <c r="B45" s="30" t="s">
        <v>884</v>
      </c>
      <c r="C45" s="468">
        <v>717100</v>
      </c>
      <c r="D45" s="49"/>
      <c r="E45" s="63">
        <f>E46+E50+E51+E52</f>
        <v>0</v>
      </c>
      <c r="F45" s="63">
        <f>F46+F50+F51+F52</f>
        <v>0</v>
      </c>
      <c r="G45" s="63">
        <f>G46+G50+G51+G52</f>
        <v>0</v>
      </c>
      <c r="H45" s="61" t="e">
        <f t="shared" si="0"/>
        <v>#DIV/0!</v>
      </c>
      <c r="I45" s="61" t="e">
        <f t="shared" si="1"/>
        <v>#DIV/0!</v>
      </c>
    </row>
    <row r="46" spans="1:9" s="31" customFormat="1" ht="24">
      <c r="A46" s="25">
        <v>21</v>
      </c>
      <c r="B46" s="30" t="s">
        <v>883</v>
      </c>
      <c r="C46" s="468">
        <v>717110</v>
      </c>
      <c r="D46" s="90"/>
      <c r="E46" s="63">
        <f>E47+E48+E49</f>
        <v>0</v>
      </c>
      <c r="F46" s="63">
        <f>F47+F48+F49</f>
        <v>0</v>
      </c>
      <c r="G46" s="63">
        <f>G47+G48+G49</f>
        <v>0</v>
      </c>
      <c r="H46" s="61" t="e">
        <f t="shared" si="0"/>
        <v>#DIV/0!</v>
      </c>
      <c r="I46" s="61" t="e">
        <f t="shared" si="1"/>
        <v>#DIV/0!</v>
      </c>
    </row>
    <row r="47" spans="1:9" s="31" customFormat="1" ht="22.5" customHeight="1">
      <c r="A47" s="25">
        <v>22</v>
      </c>
      <c r="B47" s="30" t="s">
        <v>720</v>
      </c>
      <c r="C47" s="468">
        <v>717111</v>
      </c>
      <c r="D47" s="90"/>
      <c r="E47" s="64"/>
      <c r="F47" s="64"/>
      <c r="G47" s="64"/>
      <c r="H47" s="61" t="e">
        <f t="shared" si="0"/>
        <v>#DIV/0!</v>
      </c>
      <c r="I47" s="61" t="e">
        <f t="shared" si="1"/>
        <v>#DIV/0!</v>
      </c>
    </row>
    <row r="48" spans="1:9" s="31" customFormat="1" ht="22.5" customHeight="1">
      <c r="A48" s="25">
        <v>23</v>
      </c>
      <c r="B48" s="30" t="s">
        <v>721</v>
      </c>
      <c r="C48" s="468">
        <v>717112</v>
      </c>
      <c r="D48" s="90"/>
      <c r="E48" s="64"/>
      <c r="F48" s="64"/>
      <c r="G48" s="64"/>
      <c r="H48" s="61" t="e">
        <f t="shared" si="0"/>
        <v>#DIV/0!</v>
      </c>
      <c r="I48" s="61" t="e">
        <f t="shared" si="1"/>
        <v>#DIV/0!</v>
      </c>
    </row>
    <row r="49" spans="1:9" s="31" customFormat="1" ht="22.5" customHeight="1">
      <c r="A49" s="25">
        <v>24</v>
      </c>
      <c r="B49" s="30" t="s">
        <v>722</v>
      </c>
      <c r="C49" s="468">
        <v>717114</v>
      </c>
      <c r="D49" s="90"/>
      <c r="E49" s="64"/>
      <c r="F49" s="64"/>
      <c r="G49" s="64"/>
      <c r="H49" s="61" t="e">
        <f t="shared" si="0"/>
        <v>#DIV/0!</v>
      </c>
      <c r="I49" s="61" t="e">
        <f t="shared" si="1"/>
        <v>#DIV/0!</v>
      </c>
    </row>
    <row r="50" spans="1:9" s="31" customFormat="1" ht="22.5" customHeight="1">
      <c r="A50" s="25">
        <v>25</v>
      </c>
      <c r="B50" s="30" t="s">
        <v>885</v>
      </c>
      <c r="C50" s="468">
        <v>717120</v>
      </c>
      <c r="D50" s="90"/>
      <c r="E50" s="64"/>
      <c r="F50" s="64"/>
      <c r="G50" s="64"/>
      <c r="H50" s="61" t="e">
        <f t="shared" si="0"/>
        <v>#DIV/0!</v>
      </c>
      <c r="I50" s="61" t="e">
        <f t="shared" si="1"/>
        <v>#DIV/0!</v>
      </c>
    </row>
    <row r="51" spans="1:9" s="31" customFormat="1" ht="22.5" customHeight="1">
      <c r="A51" s="25">
        <v>26</v>
      </c>
      <c r="B51" s="30" t="s">
        <v>886</v>
      </c>
      <c r="C51" s="468">
        <v>717130</v>
      </c>
      <c r="D51" s="90"/>
      <c r="E51" s="64"/>
      <c r="F51" s="64"/>
      <c r="G51" s="64"/>
      <c r="H51" s="61" t="e">
        <f t="shared" si="0"/>
        <v>#DIV/0!</v>
      </c>
      <c r="I51" s="61" t="e">
        <f t="shared" si="1"/>
        <v>#DIV/0!</v>
      </c>
    </row>
    <row r="52" spans="1:9" s="29" customFormat="1" ht="22.5" customHeight="1">
      <c r="A52" s="25">
        <v>27</v>
      </c>
      <c r="B52" s="30" t="s">
        <v>887</v>
      </c>
      <c r="C52" s="468">
        <v>717140</v>
      </c>
      <c r="D52" s="90"/>
      <c r="E52" s="64"/>
      <c r="F52" s="64"/>
      <c r="G52" s="63"/>
      <c r="H52" s="61" t="e">
        <f t="shared" si="0"/>
        <v>#DIV/0!</v>
      </c>
      <c r="I52" s="61" t="e">
        <f t="shared" si="1"/>
        <v>#DIV/0!</v>
      </c>
    </row>
    <row r="53" spans="1:9" s="21" customFormat="1" ht="12">
      <c r="A53" s="25">
        <v>28</v>
      </c>
      <c r="B53" s="37" t="s">
        <v>888</v>
      </c>
      <c r="C53" s="464">
        <v>719000</v>
      </c>
      <c r="D53" s="464"/>
      <c r="E53" s="63">
        <f>E54</f>
        <v>0</v>
      </c>
      <c r="F53" s="63">
        <f>F54</f>
        <v>0</v>
      </c>
      <c r="G53" s="63">
        <f>G54</f>
        <v>0</v>
      </c>
      <c r="H53" s="61" t="e">
        <f t="shared" si="0"/>
        <v>#DIV/0!</v>
      </c>
      <c r="I53" s="61" t="e">
        <f t="shared" si="1"/>
        <v>#DIV/0!</v>
      </c>
    </row>
    <row r="54" spans="1:9" s="21" customFormat="1" ht="12">
      <c r="A54" s="25">
        <v>29</v>
      </c>
      <c r="B54" s="35" t="s">
        <v>771</v>
      </c>
      <c r="C54" s="90">
        <v>719100</v>
      </c>
      <c r="D54" s="49"/>
      <c r="E54" s="64"/>
      <c r="F54" s="64"/>
      <c r="G54" s="64"/>
      <c r="H54" s="61" t="e">
        <f t="shared" si="0"/>
        <v>#DIV/0!</v>
      </c>
      <c r="I54" s="61" t="e">
        <f t="shared" si="1"/>
        <v>#DIV/0!</v>
      </c>
    </row>
    <row r="55" spans="1:9" s="29" customFormat="1" ht="18.75" customHeight="1">
      <c r="A55" s="25">
        <v>30</v>
      </c>
      <c r="B55" s="95" t="s">
        <v>937</v>
      </c>
      <c r="C55" s="469">
        <v>720000</v>
      </c>
      <c r="D55" s="469"/>
      <c r="E55" s="96">
        <f>SUM(E56+E83+E125)</f>
        <v>0</v>
      </c>
      <c r="F55" s="96">
        <f>SUM(F56+F83+F125)</f>
        <v>0</v>
      </c>
      <c r="G55" s="96">
        <f>SUM(G56+G83+G125)</f>
        <v>0</v>
      </c>
      <c r="H55" s="94" t="e">
        <f t="shared" si="0"/>
        <v>#DIV/0!</v>
      </c>
      <c r="I55" s="94" t="e">
        <f t="shared" si="1"/>
        <v>#DIV/0!</v>
      </c>
    </row>
    <row r="56" spans="1:9" s="34" customFormat="1" ht="24.75" customHeight="1">
      <c r="A56" s="25">
        <v>31</v>
      </c>
      <c r="B56" s="42" t="s">
        <v>893</v>
      </c>
      <c r="C56" s="464">
        <v>721000</v>
      </c>
      <c r="D56" s="464"/>
      <c r="E56" s="63">
        <f>SUM(E57,E61,E62,E70,E78,E79,E80)</f>
        <v>0</v>
      </c>
      <c r="F56" s="63">
        <f>SUM(F57,F61,F62,F70,F78,F79,F80)</f>
        <v>0</v>
      </c>
      <c r="G56" s="63">
        <f>SUM(G57,G61,G62,G70,G78,G79,G80)</f>
        <v>0</v>
      </c>
      <c r="H56" s="61" t="e">
        <f t="shared" si="0"/>
        <v>#DIV/0!</v>
      </c>
      <c r="I56" s="61" t="e">
        <f t="shared" si="1"/>
        <v>#DIV/0!</v>
      </c>
    </row>
    <row r="57" spans="1:9" s="31" customFormat="1" ht="24">
      <c r="A57" s="25">
        <v>32</v>
      </c>
      <c r="B57" s="53" t="s">
        <v>889</v>
      </c>
      <c r="C57" s="590">
        <v>721100</v>
      </c>
      <c r="D57" s="590"/>
      <c r="E57" s="511">
        <f>SUM(E58:E60)</f>
        <v>0</v>
      </c>
      <c r="F57" s="63">
        <f>SUM(F58:F60)</f>
        <v>0</v>
      </c>
      <c r="G57" s="63">
        <f>SUM(G58:G60)</f>
        <v>0</v>
      </c>
      <c r="H57" s="61" t="e">
        <f t="shared" si="0"/>
        <v>#DIV/0!</v>
      </c>
      <c r="I57" s="61" t="e">
        <f t="shared" si="1"/>
        <v>#DIV/0!</v>
      </c>
    </row>
    <row r="58" spans="1:9" s="31" customFormat="1" ht="15" customHeight="1">
      <c r="A58" s="25">
        <v>33</v>
      </c>
      <c r="B58" s="35" t="s">
        <v>872</v>
      </c>
      <c r="C58" s="589">
        <v>721110</v>
      </c>
      <c r="D58" s="591"/>
      <c r="E58" s="592"/>
      <c r="F58" s="662"/>
      <c r="G58" s="64"/>
      <c r="H58" s="61" t="e">
        <f t="shared" si="0"/>
        <v>#DIV/0!</v>
      </c>
      <c r="I58" s="61" t="e">
        <f t="shared" si="1"/>
        <v>#DIV/0!</v>
      </c>
    </row>
    <row r="59" spans="1:9" s="31" customFormat="1" ht="12">
      <c r="A59" s="25">
        <v>34</v>
      </c>
      <c r="B59" s="35" t="s">
        <v>873</v>
      </c>
      <c r="C59" s="589">
        <v>721120</v>
      </c>
      <c r="D59" s="593"/>
      <c r="E59" s="592"/>
      <c r="F59" s="662"/>
      <c r="G59" s="64"/>
      <c r="H59" s="61" t="e">
        <f t="shared" si="0"/>
        <v>#DIV/0!</v>
      </c>
      <c r="I59" s="61" t="e">
        <f t="shared" si="1"/>
        <v>#DIV/0!</v>
      </c>
    </row>
    <row r="60" spans="1:9" s="21" customFormat="1" ht="24">
      <c r="A60" s="25">
        <v>35</v>
      </c>
      <c r="B60" s="35" t="s">
        <v>772</v>
      </c>
      <c r="C60" s="589">
        <v>721190</v>
      </c>
      <c r="D60" s="594"/>
      <c r="E60" s="592"/>
      <c r="F60" s="64"/>
      <c r="G60" s="63"/>
      <c r="H60" s="61" t="e">
        <f t="shared" si="0"/>
        <v>#DIV/0!</v>
      </c>
      <c r="I60" s="61" t="e">
        <f t="shared" si="1"/>
        <v>#DIV/0!</v>
      </c>
    </row>
    <row r="61" spans="1:9" s="21" customFormat="1" ht="12">
      <c r="A61" s="25">
        <v>36</v>
      </c>
      <c r="B61" s="35" t="s">
        <v>773</v>
      </c>
      <c r="C61" s="601">
        <v>721200</v>
      </c>
      <c r="D61" s="595"/>
      <c r="E61" s="511"/>
      <c r="F61" s="63"/>
      <c r="G61" s="63"/>
      <c r="H61" s="61" t="e">
        <f t="shared" si="0"/>
        <v>#DIV/0!</v>
      </c>
      <c r="I61" s="61" t="e">
        <f t="shared" si="1"/>
        <v>#DIV/0!</v>
      </c>
    </row>
    <row r="62" spans="1:9" s="21" customFormat="1" ht="24">
      <c r="A62" s="25">
        <v>37</v>
      </c>
      <c r="B62" s="53" t="s">
        <v>890</v>
      </c>
      <c r="C62" s="601">
        <v>721300</v>
      </c>
      <c r="D62" s="595"/>
      <c r="E62" s="511">
        <f>SUM(E63:E69)</f>
        <v>0</v>
      </c>
      <c r="F62" s="63">
        <f>SUM(F63:F69)</f>
        <v>0</v>
      </c>
      <c r="G62" s="63">
        <f>SUM(G63:G69)</f>
        <v>0</v>
      </c>
      <c r="H62" s="61" t="e">
        <f t="shared" si="0"/>
        <v>#DIV/0!</v>
      </c>
      <c r="I62" s="61" t="e">
        <f t="shared" si="1"/>
        <v>#DIV/0!</v>
      </c>
    </row>
    <row r="63" spans="1:9" s="21" customFormat="1" ht="12">
      <c r="A63" s="25">
        <v>38</v>
      </c>
      <c r="B63" s="35" t="s">
        <v>774</v>
      </c>
      <c r="C63" s="589">
        <v>721310</v>
      </c>
      <c r="D63" s="594"/>
      <c r="E63" s="512"/>
      <c r="F63" s="64"/>
      <c r="G63" s="64"/>
      <c r="H63" s="61" t="e">
        <f t="shared" si="0"/>
        <v>#DIV/0!</v>
      </c>
      <c r="I63" s="61" t="e">
        <f t="shared" si="1"/>
        <v>#DIV/0!</v>
      </c>
    </row>
    <row r="64" spans="1:9" s="21" customFormat="1" ht="24">
      <c r="A64" s="25">
        <v>39</v>
      </c>
      <c r="B64" s="35" t="s">
        <v>775</v>
      </c>
      <c r="C64" s="589">
        <v>721320</v>
      </c>
      <c r="D64" s="594"/>
      <c r="E64" s="512"/>
      <c r="F64" s="64"/>
      <c r="G64" s="64"/>
      <c r="H64" s="61" t="e">
        <f t="shared" si="0"/>
        <v>#DIV/0!</v>
      </c>
      <c r="I64" s="61" t="e">
        <f t="shared" si="1"/>
        <v>#DIV/0!</v>
      </c>
    </row>
    <row r="65" spans="1:9" s="34" customFormat="1" ht="11.25" customHeight="1">
      <c r="A65" s="25">
        <v>40</v>
      </c>
      <c r="B65" s="35" t="s">
        <v>776</v>
      </c>
      <c r="C65" s="589">
        <v>721330</v>
      </c>
      <c r="D65" s="594"/>
      <c r="E65" s="512"/>
      <c r="F65" s="64"/>
      <c r="G65" s="64"/>
      <c r="H65" s="61" t="e">
        <f t="shared" si="0"/>
        <v>#DIV/0!</v>
      </c>
      <c r="I65" s="61" t="e">
        <f t="shared" si="1"/>
        <v>#DIV/0!</v>
      </c>
    </row>
    <row r="66" spans="1:9" s="34" customFormat="1" ht="15" customHeight="1">
      <c r="A66" s="25">
        <v>41</v>
      </c>
      <c r="B66" s="35" t="s">
        <v>777</v>
      </c>
      <c r="C66" s="589">
        <v>721340</v>
      </c>
      <c r="D66" s="594"/>
      <c r="E66" s="512"/>
      <c r="F66" s="64"/>
      <c r="G66" s="64"/>
      <c r="H66" s="61" t="e">
        <f t="shared" si="0"/>
        <v>#DIV/0!</v>
      </c>
      <c r="I66" s="61" t="e">
        <f t="shared" si="1"/>
        <v>#DIV/0!</v>
      </c>
    </row>
    <row r="67" spans="1:9" s="21" customFormat="1" ht="24">
      <c r="A67" s="25">
        <v>42</v>
      </c>
      <c r="B67" s="54" t="s">
        <v>778</v>
      </c>
      <c r="C67" s="589">
        <v>721350</v>
      </c>
      <c r="D67" s="594"/>
      <c r="E67" s="512"/>
      <c r="F67" s="64"/>
      <c r="G67" s="64"/>
      <c r="H67" s="61" t="e">
        <f t="shared" si="0"/>
        <v>#DIV/0!</v>
      </c>
      <c r="I67" s="61" t="e">
        <f t="shared" si="1"/>
        <v>#DIV/0!</v>
      </c>
    </row>
    <row r="68" spans="1:9" s="21" customFormat="1" ht="15" customHeight="1">
      <c r="A68" s="25">
        <v>43</v>
      </c>
      <c r="B68" s="35" t="s">
        <v>779</v>
      </c>
      <c r="C68" s="589">
        <v>721360</v>
      </c>
      <c r="D68" s="594"/>
      <c r="E68" s="512"/>
      <c r="F68" s="64"/>
      <c r="G68" s="64"/>
      <c r="H68" s="61" t="e">
        <f t="shared" si="0"/>
        <v>#DIV/0!</v>
      </c>
      <c r="I68" s="61" t="e">
        <f t="shared" si="1"/>
        <v>#DIV/0!</v>
      </c>
    </row>
    <row r="69" spans="1:9" s="29" customFormat="1" ht="12">
      <c r="A69" s="25">
        <v>44</v>
      </c>
      <c r="B69" s="35" t="s">
        <v>780</v>
      </c>
      <c r="C69" s="589">
        <v>721370</v>
      </c>
      <c r="D69" s="594"/>
      <c r="E69" s="638"/>
      <c r="F69" s="64"/>
      <c r="G69" s="64"/>
      <c r="H69" s="61" t="e">
        <f t="shared" si="0"/>
        <v>#DIV/0!</v>
      </c>
      <c r="I69" s="61" t="e">
        <f t="shared" si="1"/>
        <v>#DIV/0!</v>
      </c>
    </row>
    <row r="70" spans="1:9" s="21" customFormat="1" ht="24">
      <c r="A70" s="25">
        <v>45</v>
      </c>
      <c r="B70" s="53" t="s">
        <v>891</v>
      </c>
      <c r="C70" s="601">
        <v>721400</v>
      </c>
      <c r="D70" s="595"/>
      <c r="E70" s="511">
        <f>SUM(E71:E77)</f>
        <v>0</v>
      </c>
      <c r="F70" s="63">
        <f>SUM(F71:F77)</f>
        <v>0</v>
      </c>
      <c r="G70" s="63">
        <f>SUM(G71:G77)</f>
        <v>0</v>
      </c>
      <c r="H70" s="61" t="e">
        <f t="shared" si="0"/>
        <v>#DIV/0!</v>
      </c>
      <c r="I70" s="61" t="e">
        <f t="shared" si="1"/>
        <v>#DIV/0!</v>
      </c>
    </row>
    <row r="71" spans="1:9" s="21" customFormat="1" ht="12">
      <c r="A71" s="25">
        <v>46</v>
      </c>
      <c r="B71" s="35" t="s">
        <v>781</v>
      </c>
      <c r="C71" s="41">
        <v>721410</v>
      </c>
      <c r="D71" s="36"/>
      <c r="E71" s="64"/>
      <c r="F71" s="64"/>
      <c r="G71" s="66"/>
      <c r="H71" s="61" t="e">
        <f t="shared" si="0"/>
        <v>#DIV/0!</v>
      </c>
      <c r="I71" s="61" t="e">
        <f t="shared" si="1"/>
        <v>#DIV/0!</v>
      </c>
    </row>
    <row r="72" spans="1:9" s="21" customFormat="1" ht="24">
      <c r="A72" s="25">
        <v>47</v>
      </c>
      <c r="B72" s="35" t="s">
        <v>782</v>
      </c>
      <c r="C72" s="41">
        <v>721420</v>
      </c>
      <c r="D72" s="36"/>
      <c r="E72" s="64"/>
      <c r="F72" s="64"/>
      <c r="G72" s="66"/>
      <c r="H72" s="61" t="e">
        <f t="shared" si="0"/>
        <v>#DIV/0!</v>
      </c>
      <c r="I72" s="61" t="e">
        <f t="shared" si="1"/>
        <v>#DIV/0!</v>
      </c>
    </row>
    <row r="73" spans="1:9" s="34" customFormat="1" ht="12">
      <c r="A73" s="25">
        <v>48</v>
      </c>
      <c r="B73" s="35" t="s">
        <v>783</v>
      </c>
      <c r="C73" s="41">
        <v>721430</v>
      </c>
      <c r="D73" s="36"/>
      <c r="E73" s="64"/>
      <c r="F73" s="64"/>
      <c r="G73" s="66"/>
      <c r="H73" s="61" t="e">
        <f t="shared" si="0"/>
        <v>#DIV/0!</v>
      </c>
      <c r="I73" s="61" t="e">
        <f t="shared" si="1"/>
        <v>#DIV/0!</v>
      </c>
    </row>
    <row r="74" spans="1:9" s="34" customFormat="1" ht="14.25" customHeight="1">
      <c r="A74" s="25">
        <v>49</v>
      </c>
      <c r="B74" s="35" t="s">
        <v>784</v>
      </c>
      <c r="C74" s="41">
        <v>721440</v>
      </c>
      <c r="D74" s="36"/>
      <c r="E74" s="64"/>
      <c r="F74" s="64"/>
      <c r="G74" s="66"/>
      <c r="H74" s="61" t="e">
        <f t="shared" si="0"/>
        <v>#DIV/0!</v>
      </c>
      <c r="I74" s="61" t="e">
        <f t="shared" si="1"/>
        <v>#DIV/0!</v>
      </c>
    </row>
    <row r="75" spans="1:9" s="21" customFormat="1" ht="24">
      <c r="A75" s="25">
        <v>50</v>
      </c>
      <c r="B75" s="35" t="s">
        <v>785</v>
      </c>
      <c r="C75" s="41">
        <v>721450</v>
      </c>
      <c r="D75" s="36"/>
      <c r="E75" s="64"/>
      <c r="F75" s="64"/>
      <c r="G75" s="66"/>
      <c r="H75" s="61" t="e">
        <f t="shared" si="0"/>
        <v>#DIV/0!</v>
      </c>
      <c r="I75" s="61" t="e">
        <f t="shared" si="1"/>
        <v>#DIV/0!</v>
      </c>
    </row>
    <row r="76" spans="1:9" s="21" customFormat="1" ht="12">
      <c r="A76" s="25">
        <v>51</v>
      </c>
      <c r="B76" s="35" t="s">
        <v>786</v>
      </c>
      <c r="C76" s="41">
        <v>721460</v>
      </c>
      <c r="D76" s="36"/>
      <c r="E76" s="64"/>
      <c r="F76" s="64"/>
      <c r="G76" s="65"/>
      <c r="H76" s="61" t="e">
        <f t="shared" si="0"/>
        <v>#DIV/0!</v>
      </c>
      <c r="I76" s="61" t="e">
        <f t="shared" si="1"/>
        <v>#DIV/0!</v>
      </c>
    </row>
    <row r="77" spans="1:9" s="21" customFormat="1" ht="14.25" customHeight="1">
      <c r="A77" s="25">
        <v>52</v>
      </c>
      <c r="B77" s="35" t="s">
        <v>787</v>
      </c>
      <c r="C77" s="41">
        <v>721470</v>
      </c>
      <c r="D77" s="36"/>
      <c r="E77" s="65"/>
      <c r="F77" s="64"/>
      <c r="G77" s="65"/>
      <c r="H77" s="61" t="e">
        <f t="shared" si="0"/>
        <v>#DIV/0!</v>
      </c>
      <c r="I77" s="61" t="e">
        <f t="shared" si="1"/>
        <v>#DIV/0!</v>
      </c>
    </row>
    <row r="78" spans="1:9" s="21" customFormat="1" ht="12">
      <c r="A78" s="25">
        <v>53</v>
      </c>
      <c r="B78" s="35" t="s">
        <v>788</v>
      </c>
      <c r="C78" s="601">
        <v>721500</v>
      </c>
      <c r="D78" s="33"/>
      <c r="E78" s="63"/>
      <c r="F78" s="63"/>
      <c r="G78" s="63"/>
      <c r="H78" s="61" t="e">
        <f t="shared" si="0"/>
        <v>#DIV/0!</v>
      </c>
      <c r="I78" s="61" t="e">
        <f t="shared" si="1"/>
        <v>#DIV/0!</v>
      </c>
    </row>
    <row r="79" spans="1:9" s="21" customFormat="1" ht="12">
      <c r="A79" s="25">
        <v>54</v>
      </c>
      <c r="B79" s="30" t="s">
        <v>789</v>
      </c>
      <c r="C79" s="601">
        <v>721600</v>
      </c>
      <c r="D79" s="33"/>
      <c r="E79" s="63"/>
      <c r="F79" s="63"/>
      <c r="G79" s="63"/>
      <c r="H79" s="61" t="e">
        <f t="shared" si="0"/>
        <v>#DIV/0!</v>
      </c>
      <c r="I79" s="61" t="e">
        <f t="shared" si="1"/>
        <v>#DIV/0!</v>
      </c>
    </row>
    <row r="80" spans="1:9" s="21" customFormat="1" ht="24.75" customHeight="1">
      <c r="A80" s="25">
        <v>55</v>
      </c>
      <c r="B80" s="30" t="s">
        <v>892</v>
      </c>
      <c r="C80" s="636">
        <v>721700</v>
      </c>
      <c r="D80" s="40"/>
      <c r="E80" s="63">
        <f>SUM(E81:E82)</f>
        <v>0</v>
      </c>
      <c r="F80" s="63">
        <f>SUM(F81:F82)</f>
        <v>0</v>
      </c>
      <c r="G80" s="63">
        <f>SUM(G81:G82)</f>
        <v>0</v>
      </c>
      <c r="H80" s="61" t="e">
        <f t="shared" si="0"/>
        <v>#DIV/0!</v>
      </c>
      <c r="I80" s="61" t="e">
        <f t="shared" si="1"/>
        <v>#DIV/0!</v>
      </c>
    </row>
    <row r="81" spans="1:9" s="29" customFormat="1" ht="12" customHeight="1">
      <c r="A81" s="25">
        <v>56</v>
      </c>
      <c r="B81" s="30" t="s">
        <v>724</v>
      </c>
      <c r="C81" s="55">
        <v>721711</v>
      </c>
      <c r="D81" s="40"/>
      <c r="E81" s="65"/>
      <c r="F81" s="65"/>
      <c r="G81" s="65"/>
      <c r="H81" s="61" t="e">
        <f t="shared" si="0"/>
        <v>#DIV/0!</v>
      </c>
      <c r="I81" s="61" t="e">
        <f t="shared" si="1"/>
        <v>#DIV/0!</v>
      </c>
    </row>
    <row r="82" spans="1:9" s="29" customFormat="1" ht="12" customHeight="1">
      <c r="A82" s="25">
        <v>57</v>
      </c>
      <c r="B82" s="30" t="s">
        <v>725</v>
      </c>
      <c r="C82" s="55">
        <v>721712</v>
      </c>
      <c r="D82" s="40"/>
      <c r="E82" s="65"/>
      <c r="F82" s="65"/>
      <c r="G82" s="65"/>
      <c r="H82" s="61" t="e">
        <f t="shared" si="0"/>
        <v>#DIV/0!</v>
      </c>
      <c r="I82" s="61" t="e">
        <f t="shared" si="1"/>
        <v>#DIV/0!</v>
      </c>
    </row>
    <row r="83" spans="1:9" s="34" customFormat="1" ht="24">
      <c r="A83" s="25">
        <v>58</v>
      </c>
      <c r="B83" s="39" t="s">
        <v>901</v>
      </c>
      <c r="C83" s="44">
        <v>722000</v>
      </c>
      <c r="D83" s="33"/>
      <c r="E83" s="63">
        <f>SUM(E84+E88+E92+E95+E103+E113+E117)</f>
        <v>0</v>
      </c>
      <c r="F83" s="63">
        <f t="shared" ref="F83" si="4">SUM(F84+F88+F92+F95+F103+F113+F117)</f>
        <v>0</v>
      </c>
      <c r="G83" s="63">
        <f>SUM(G84+G88+G92+G95+G103+G113+G117)</f>
        <v>0</v>
      </c>
      <c r="H83" s="61" t="e">
        <f t="shared" si="0"/>
        <v>#DIV/0!</v>
      </c>
      <c r="I83" s="61" t="e">
        <f t="shared" si="1"/>
        <v>#DIV/0!</v>
      </c>
    </row>
    <row r="84" spans="1:9" s="21" customFormat="1" ht="12">
      <c r="A84" s="25">
        <v>59</v>
      </c>
      <c r="B84" s="35" t="s">
        <v>894</v>
      </c>
      <c r="C84" s="601">
        <v>722100</v>
      </c>
      <c r="D84" s="595"/>
      <c r="E84" s="511">
        <f>SUM(E85:E87)</f>
        <v>0</v>
      </c>
      <c r="F84" s="63">
        <f t="shared" ref="F84:G84" si="5">SUM(F85:F87)</f>
        <v>0</v>
      </c>
      <c r="G84" s="63">
        <f t="shared" si="5"/>
        <v>0</v>
      </c>
      <c r="H84" s="61" t="e">
        <f t="shared" si="0"/>
        <v>#DIV/0!</v>
      </c>
      <c r="I84" s="61" t="e">
        <f t="shared" si="1"/>
        <v>#DIV/0!</v>
      </c>
    </row>
    <row r="85" spans="1:9" s="21" customFormat="1" ht="12">
      <c r="A85" s="25">
        <v>60</v>
      </c>
      <c r="B85" s="35" t="s">
        <v>790</v>
      </c>
      <c r="C85" s="589">
        <v>722110</v>
      </c>
      <c r="D85" s="594"/>
      <c r="E85" s="592"/>
      <c r="F85" s="65"/>
      <c r="G85" s="65"/>
      <c r="H85" s="61" t="e">
        <f t="shared" si="0"/>
        <v>#DIV/0!</v>
      </c>
      <c r="I85" s="61" t="e">
        <f t="shared" si="1"/>
        <v>#DIV/0!</v>
      </c>
    </row>
    <row r="86" spans="1:9" s="34" customFormat="1" ht="12">
      <c r="A86" s="25">
        <v>61</v>
      </c>
      <c r="B86" s="35" t="s">
        <v>791</v>
      </c>
      <c r="C86" s="589">
        <v>722120</v>
      </c>
      <c r="D86" s="594"/>
      <c r="E86" s="592"/>
      <c r="F86" s="65"/>
      <c r="G86" s="65"/>
      <c r="H86" s="61" t="e">
        <f t="shared" si="0"/>
        <v>#DIV/0!</v>
      </c>
      <c r="I86" s="61" t="e">
        <f t="shared" si="1"/>
        <v>#DIV/0!</v>
      </c>
    </row>
    <row r="87" spans="1:9" s="21" customFormat="1" ht="12.75" customHeight="1">
      <c r="A87" s="25">
        <v>62</v>
      </c>
      <c r="B87" s="35" t="s">
        <v>792</v>
      </c>
      <c r="C87" s="589">
        <v>722130</v>
      </c>
      <c r="D87" s="594"/>
      <c r="E87" s="592"/>
      <c r="F87" s="65"/>
      <c r="G87" s="65"/>
      <c r="H87" s="61" t="e">
        <f t="shared" si="0"/>
        <v>#DIV/0!</v>
      </c>
      <c r="I87" s="61" t="e">
        <f t="shared" si="1"/>
        <v>#DIV/0!</v>
      </c>
    </row>
    <row r="88" spans="1:9" s="21" customFormat="1" ht="12">
      <c r="A88" s="25">
        <v>63</v>
      </c>
      <c r="B88" s="35" t="s">
        <v>895</v>
      </c>
      <c r="C88" s="601">
        <v>722200</v>
      </c>
      <c r="D88" s="595"/>
      <c r="E88" s="511">
        <f>SUM(E89:E91)</f>
        <v>0</v>
      </c>
      <c r="F88" s="663">
        <f t="shared" ref="F88:G88" si="6">SUM(F89:F91)</f>
        <v>0</v>
      </c>
      <c r="G88" s="663">
        <f t="shared" si="6"/>
        <v>0</v>
      </c>
      <c r="H88" s="61" t="e">
        <f t="shared" si="0"/>
        <v>#DIV/0!</v>
      </c>
      <c r="I88" s="61" t="e">
        <f t="shared" si="1"/>
        <v>#DIV/0!</v>
      </c>
    </row>
    <row r="89" spans="1:9" s="21" customFormat="1" ht="12">
      <c r="A89" s="25">
        <v>64</v>
      </c>
      <c r="B89" s="35" t="s">
        <v>793</v>
      </c>
      <c r="C89" s="589">
        <v>722210</v>
      </c>
      <c r="D89" s="594"/>
      <c r="E89" s="592"/>
      <c r="F89" s="65"/>
      <c r="G89" s="65"/>
      <c r="H89" s="61" t="e">
        <f t="shared" si="0"/>
        <v>#DIV/0!</v>
      </c>
      <c r="I89" s="61" t="e">
        <f t="shared" si="1"/>
        <v>#DIV/0!</v>
      </c>
    </row>
    <row r="90" spans="1:9" s="34" customFormat="1" ht="12">
      <c r="A90" s="25">
        <v>65</v>
      </c>
      <c r="B90" s="35" t="s">
        <v>794</v>
      </c>
      <c r="C90" s="589">
        <v>722220</v>
      </c>
      <c r="D90" s="594"/>
      <c r="E90" s="592"/>
      <c r="F90" s="65"/>
      <c r="G90" s="65"/>
      <c r="H90" s="61" t="e">
        <f t="shared" si="0"/>
        <v>#DIV/0!</v>
      </c>
      <c r="I90" s="61" t="e">
        <f t="shared" si="1"/>
        <v>#DIV/0!</v>
      </c>
    </row>
    <row r="91" spans="1:9" s="21" customFormat="1" ht="12">
      <c r="A91" s="25">
        <v>66</v>
      </c>
      <c r="B91" s="35" t="s">
        <v>795</v>
      </c>
      <c r="C91" s="589">
        <v>722230</v>
      </c>
      <c r="D91" s="594"/>
      <c r="E91" s="592"/>
      <c r="F91" s="65"/>
      <c r="G91" s="65"/>
      <c r="H91" s="61" t="e">
        <f t="shared" ref="H91:H154" si="7">SUM(F91/E91)</f>
        <v>#DIV/0!</v>
      </c>
      <c r="I91" s="61" t="e">
        <f t="shared" ref="I91:I154" si="8">SUM(F91/G91)</f>
        <v>#DIV/0!</v>
      </c>
    </row>
    <row r="92" spans="1:9" s="21" customFormat="1" ht="12">
      <c r="A92" s="25">
        <v>67</v>
      </c>
      <c r="B92" s="35" t="s">
        <v>896</v>
      </c>
      <c r="C92" s="601">
        <v>722300</v>
      </c>
      <c r="D92" s="595"/>
      <c r="E92" s="511">
        <f>SUM(E93:E94)</f>
        <v>0</v>
      </c>
      <c r="F92" s="63">
        <f>SUM(F93:F94)</f>
        <v>0</v>
      </c>
      <c r="G92" s="63">
        <f>SUM(G93:G94)</f>
        <v>0</v>
      </c>
      <c r="H92" s="61" t="e">
        <f t="shared" si="7"/>
        <v>#DIV/0!</v>
      </c>
      <c r="I92" s="61" t="e">
        <f t="shared" si="8"/>
        <v>#DIV/0!</v>
      </c>
    </row>
    <row r="93" spans="1:9" s="34" customFormat="1" ht="12">
      <c r="A93" s="25">
        <v>68</v>
      </c>
      <c r="B93" s="35" t="s">
        <v>796</v>
      </c>
      <c r="C93" s="589">
        <v>722310</v>
      </c>
      <c r="D93" s="594"/>
      <c r="E93" s="592"/>
      <c r="F93" s="65"/>
      <c r="G93" s="65"/>
      <c r="H93" s="61" t="e">
        <f t="shared" si="7"/>
        <v>#DIV/0!</v>
      </c>
      <c r="I93" s="61" t="e">
        <f t="shared" si="8"/>
        <v>#DIV/0!</v>
      </c>
    </row>
    <row r="94" spans="1:9" s="21" customFormat="1" ht="12">
      <c r="A94" s="25">
        <v>69</v>
      </c>
      <c r="B94" s="35" t="s">
        <v>797</v>
      </c>
      <c r="C94" s="589">
        <v>722320</v>
      </c>
      <c r="D94" s="594"/>
      <c r="E94" s="592"/>
      <c r="F94" s="65"/>
      <c r="G94" s="65"/>
      <c r="H94" s="61" t="e">
        <f t="shared" si="7"/>
        <v>#DIV/0!</v>
      </c>
      <c r="I94" s="61" t="e">
        <f t="shared" si="8"/>
        <v>#DIV/0!</v>
      </c>
    </row>
    <row r="95" spans="1:9" s="21" customFormat="1" ht="12.75" customHeight="1">
      <c r="A95" s="25">
        <v>70</v>
      </c>
      <c r="B95" s="53" t="s">
        <v>897</v>
      </c>
      <c r="C95" s="601">
        <v>722400</v>
      </c>
      <c r="D95" s="595"/>
      <c r="E95" s="511">
        <f>SUM(E96:E102)</f>
        <v>0</v>
      </c>
      <c r="F95" s="60">
        <f>SUM(F96:F102)</f>
        <v>0</v>
      </c>
      <c r="G95" s="60">
        <f>SUM(G96:G102)</f>
        <v>0</v>
      </c>
      <c r="H95" s="61" t="e">
        <f t="shared" si="7"/>
        <v>#DIV/0!</v>
      </c>
      <c r="I95" s="61" t="e">
        <f t="shared" si="8"/>
        <v>#DIV/0!</v>
      </c>
    </row>
    <row r="96" spans="1:9" s="21" customFormat="1" ht="12">
      <c r="A96" s="25">
        <v>71</v>
      </c>
      <c r="B96" s="35" t="s">
        <v>798</v>
      </c>
      <c r="C96" s="589">
        <v>722410</v>
      </c>
      <c r="D96" s="594"/>
      <c r="E96" s="592"/>
      <c r="F96" s="65"/>
      <c r="G96" s="65"/>
      <c r="H96" s="61" t="e">
        <f t="shared" si="7"/>
        <v>#DIV/0!</v>
      </c>
      <c r="I96" s="61" t="e">
        <f t="shared" si="8"/>
        <v>#DIV/0!</v>
      </c>
    </row>
    <row r="97" spans="1:9" s="21" customFormat="1" ht="12">
      <c r="A97" s="25">
        <v>72</v>
      </c>
      <c r="B97" s="35" t="s">
        <v>799</v>
      </c>
      <c r="C97" s="589">
        <v>722420</v>
      </c>
      <c r="D97" s="594"/>
      <c r="E97" s="592"/>
      <c r="F97" s="65"/>
      <c r="G97" s="65"/>
      <c r="H97" s="61" t="e">
        <f t="shared" si="7"/>
        <v>#DIV/0!</v>
      </c>
      <c r="I97" s="61" t="e">
        <f t="shared" si="8"/>
        <v>#DIV/0!</v>
      </c>
    </row>
    <row r="98" spans="1:9" s="21" customFormat="1" ht="12">
      <c r="A98" s="25">
        <v>73</v>
      </c>
      <c r="B98" s="35" t="s">
        <v>800</v>
      </c>
      <c r="C98" s="589">
        <v>722430</v>
      </c>
      <c r="D98" s="594"/>
      <c r="E98" s="592"/>
      <c r="F98" s="65"/>
      <c r="G98" s="65"/>
      <c r="H98" s="61" t="e">
        <f t="shared" si="7"/>
        <v>#DIV/0!</v>
      </c>
      <c r="I98" s="61" t="e">
        <f t="shared" si="8"/>
        <v>#DIV/0!</v>
      </c>
    </row>
    <row r="99" spans="1:9" s="21" customFormat="1" ht="12">
      <c r="A99" s="25">
        <v>74</v>
      </c>
      <c r="B99" s="30" t="s">
        <v>801</v>
      </c>
      <c r="C99" s="596">
        <v>722440</v>
      </c>
      <c r="D99" s="597"/>
      <c r="E99" s="592"/>
      <c r="F99" s="65"/>
      <c r="G99" s="65"/>
      <c r="H99" s="61" t="e">
        <f t="shared" si="7"/>
        <v>#DIV/0!</v>
      </c>
      <c r="I99" s="61" t="e">
        <f t="shared" si="8"/>
        <v>#DIV/0!</v>
      </c>
    </row>
    <row r="100" spans="1:9" s="21" customFormat="1" ht="12">
      <c r="A100" s="25">
        <v>75</v>
      </c>
      <c r="B100" s="30" t="s">
        <v>802</v>
      </c>
      <c r="C100" s="589">
        <v>722450</v>
      </c>
      <c r="D100" s="597"/>
      <c r="E100" s="592"/>
      <c r="F100" s="512"/>
      <c r="G100" s="65"/>
      <c r="H100" s="61" t="e">
        <f t="shared" si="7"/>
        <v>#DIV/0!</v>
      </c>
      <c r="I100" s="61" t="e">
        <f t="shared" si="8"/>
        <v>#DIV/0!</v>
      </c>
    </row>
    <row r="101" spans="1:9" s="21" customFormat="1" ht="15" customHeight="1">
      <c r="A101" s="25">
        <v>76</v>
      </c>
      <c r="B101" s="30" t="s">
        <v>803</v>
      </c>
      <c r="C101" s="598">
        <v>722460</v>
      </c>
      <c r="D101" s="597"/>
      <c r="E101" s="635"/>
      <c r="F101" s="65"/>
      <c r="G101" s="65"/>
      <c r="H101" s="61" t="e">
        <f t="shared" si="7"/>
        <v>#DIV/0!</v>
      </c>
      <c r="I101" s="61" t="e">
        <f t="shared" si="8"/>
        <v>#DIV/0!</v>
      </c>
    </row>
    <row r="102" spans="1:9" s="82" customFormat="1" ht="27" customHeight="1">
      <c r="A102" s="25">
        <v>77</v>
      </c>
      <c r="B102" s="53" t="s">
        <v>849</v>
      </c>
      <c r="C102" s="598">
        <v>722470</v>
      </c>
      <c r="D102" s="597"/>
      <c r="E102" s="592"/>
      <c r="F102" s="80"/>
      <c r="G102" s="80"/>
      <c r="H102" s="81" t="e">
        <f t="shared" si="7"/>
        <v>#DIV/0!</v>
      </c>
      <c r="I102" s="81" t="e">
        <f t="shared" si="8"/>
        <v>#DIV/0!</v>
      </c>
    </row>
    <row r="103" spans="1:9" s="21" customFormat="1" ht="24.75" customHeight="1">
      <c r="A103" s="25">
        <v>78</v>
      </c>
      <c r="B103" s="53" t="s">
        <v>898</v>
      </c>
      <c r="C103" s="601">
        <v>722500</v>
      </c>
      <c r="D103" s="595"/>
      <c r="E103" s="511">
        <f>SUM(E104:E112)</f>
        <v>0</v>
      </c>
      <c r="F103" s="511">
        <f t="shared" ref="F103:G103" si="9">SUM(F104:F112)</f>
        <v>0</v>
      </c>
      <c r="G103" s="511">
        <f t="shared" si="9"/>
        <v>0</v>
      </c>
      <c r="H103" s="61" t="e">
        <f t="shared" si="7"/>
        <v>#DIV/0!</v>
      </c>
      <c r="I103" s="61" t="e">
        <f t="shared" si="8"/>
        <v>#DIV/0!</v>
      </c>
    </row>
    <row r="104" spans="1:9" s="21" customFormat="1" ht="24">
      <c r="A104" s="25">
        <v>79</v>
      </c>
      <c r="B104" s="30" t="s">
        <v>804</v>
      </c>
      <c r="C104" s="589">
        <v>722510</v>
      </c>
      <c r="D104" s="594"/>
      <c r="E104" s="592"/>
      <c r="F104" s="65"/>
      <c r="G104" s="65"/>
      <c r="H104" s="61" t="e">
        <f t="shared" si="7"/>
        <v>#DIV/0!</v>
      </c>
      <c r="I104" s="61" t="e">
        <f t="shared" si="8"/>
        <v>#DIV/0!</v>
      </c>
    </row>
    <row r="105" spans="1:9" s="21" customFormat="1" ht="12">
      <c r="A105" s="25">
        <v>80</v>
      </c>
      <c r="B105" s="30" t="s">
        <v>805</v>
      </c>
      <c r="C105" s="589">
        <v>722520</v>
      </c>
      <c r="D105" s="594"/>
      <c r="E105" s="592"/>
      <c r="F105" s="65"/>
      <c r="G105" s="65"/>
      <c r="H105" s="61" t="e">
        <f t="shared" si="7"/>
        <v>#DIV/0!</v>
      </c>
      <c r="I105" s="61" t="e">
        <f t="shared" si="8"/>
        <v>#DIV/0!</v>
      </c>
    </row>
    <row r="106" spans="1:9" s="21" customFormat="1" ht="12">
      <c r="A106" s="25">
        <v>81</v>
      </c>
      <c r="B106" s="35" t="s">
        <v>806</v>
      </c>
      <c r="C106" s="589">
        <v>722530</v>
      </c>
      <c r="D106" s="594"/>
      <c r="E106" s="592"/>
      <c r="F106" s="65"/>
      <c r="G106" s="65"/>
      <c r="H106" s="61" t="e">
        <f t="shared" si="7"/>
        <v>#DIV/0!</v>
      </c>
      <c r="I106" s="61" t="e">
        <f t="shared" si="8"/>
        <v>#DIV/0!</v>
      </c>
    </row>
    <row r="107" spans="1:9" s="21" customFormat="1" ht="12.75" customHeight="1">
      <c r="A107" s="25">
        <v>82</v>
      </c>
      <c r="B107" s="30" t="s">
        <v>807</v>
      </c>
      <c r="C107" s="589">
        <v>722540</v>
      </c>
      <c r="D107" s="597"/>
      <c r="E107" s="592"/>
      <c r="F107" s="65"/>
      <c r="G107" s="65"/>
      <c r="H107" s="61" t="e">
        <f t="shared" si="7"/>
        <v>#DIV/0!</v>
      </c>
      <c r="I107" s="61" t="e">
        <f t="shared" si="8"/>
        <v>#DIV/0!</v>
      </c>
    </row>
    <row r="108" spans="1:9" s="21" customFormat="1" ht="13.5" customHeight="1">
      <c r="A108" s="25">
        <v>83</v>
      </c>
      <c r="B108" s="30" t="s">
        <v>808</v>
      </c>
      <c r="C108" s="599">
        <v>722550</v>
      </c>
      <c r="D108" s="597"/>
      <c r="E108" s="592"/>
      <c r="F108" s="65"/>
      <c r="G108" s="65"/>
      <c r="H108" s="61" t="e">
        <f t="shared" si="7"/>
        <v>#DIV/0!</v>
      </c>
      <c r="I108" s="61" t="e">
        <f t="shared" si="8"/>
        <v>#DIV/0!</v>
      </c>
    </row>
    <row r="109" spans="1:9" s="21" customFormat="1" ht="12">
      <c r="A109" s="25">
        <v>84</v>
      </c>
      <c r="B109" s="30" t="s">
        <v>809</v>
      </c>
      <c r="C109" s="589">
        <v>722560</v>
      </c>
      <c r="D109" s="597"/>
      <c r="E109" s="592"/>
      <c r="F109" s="65"/>
      <c r="G109" s="65"/>
      <c r="H109" s="61" t="e">
        <f t="shared" si="7"/>
        <v>#DIV/0!</v>
      </c>
      <c r="I109" s="61" t="e">
        <f t="shared" si="8"/>
        <v>#DIV/0!</v>
      </c>
    </row>
    <row r="110" spans="1:9" s="21" customFormat="1" ht="24">
      <c r="A110" s="25">
        <v>85</v>
      </c>
      <c r="B110" s="30" t="s">
        <v>810</v>
      </c>
      <c r="C110" s="589">
        <v>722570</v>
      </c>
      <c r="D110" s="597"/>
      <c r="E110" s="592"/>
      <c r="F110" s="65"/>
      <c r="G110" s="65"/>
      <c r="H110" s="61" t="e">
        <f t="shared" si="7"/>
        <v>#DIV/0!</v>
      </c>
      <c r="I110" s="61" t="e">
        <f t="shared" si="8"/>
        <v>#DIV/0!</v>
      </c>
    </row>
    <row r="111" spans="1:9" s="21" customFormat="1" ht="12">
      <c r="A111" s="25">
        <v>86</v>
      </c>
      <c r="B111" s="30" t="s">
        <v>811</v>
      </c>
      <c r="C111" s="589">
        <v>722580</v>
      </c>
      <c r="D111" s="597"/>
      <c r="E111" s="592"/>
      <c r="F111" s="65"/>
      <c r="G111" s="65"/>
      <c r="H111" s="61" t="e">
        <f t="shared" si="7"/>
        <v>#DIV/0!</v>
      </c>
      <c r="I111" s="61" t="e">
        <f t="shared" si="8"/>
        <v>#DIV/0!</v>
      </c>
    </row>
    <row r="112" spans="1:9" s="21" customFormat="1" ht="12">
      <c r="A112" s="25">
        <v>87</v>
      </c>
      <c r="B112" s="35" t="s">
        <v>801</v>
      </c>
      <c r="C112" s="589">
        <v>722590</v>
      </c>
      <c r="D112" s="594"/>
      <c r="E112" s="635"/>
      <c r="F112" s="65"/>
      <c r="G112" s="65"/>
      <c r="H112" s="61" t="e">
        <f t="shared" si="7"/>
        <v>#DIV/0!</v>
      </c>
      <c r="I112" s="61" t="e">
        <f t="shared" si="8"/>
        <v>#DIV/0!</v>
      </c>
    </row>
    <row r="113" spans="1:9" s="21" customFormat="1" ht="24.75" customHeight="1">
      <c r="A113" s="25">
        <v>88</v>
      </c>
      <c r="B113" s="53" t="s">
        <v>899</v>
      </c>
      <c r="C113" s="601">
        <v>722600</v>
      </c>
      <c r="D113" s="595"/>
      <c r="E113" s="511">
        <f>SUM(E114:E116)</f>
        <v>0</v>
      </c>
      <c r="F113" s="511">
        <f>SUM(F114:F116)</f>
        <v>0</v>
      </c>
      <c r="G113" s="511">
        <f>SUM(G114:G116)</f>
        <v>0</v>
      </c>
      <c r="H113" s="61" t="e">
        <f t="shared" si="7"/>
        <v>#DIV/0!</v>
      </c>
      <c r="I113" s="61" t="e">
        <f t="shared" si="8"/>
        <v>#DIV/0!</v>
      </c>
    </row>
    <row r="114" spans="1:9" s="21" customFormat="1" ht="12">
      <c r="A114" s="25">
        <v>89</v>
      </c>
      <c r="B114" s="35" t="s">
        <v>812</v>
      </c>
      <c r="C114" s="589">
        <v>722610</v>
      </c>
      <c r="D114" s="594"/>
      <c r="E114" s="592"/>
      <c r="F114" s="65"/>
      <c r="G114" s="65"/>
      <c r="H114" s="61" t="e">
        <f t="shared" si="7"/>
        <v>#DIV/0!</v>
      </c>
      <c r="I114" s="61" t="e">
        <f t="shared" si="8"/>
        <v>#DIV/0!</v>
      </c>
    </row>
    <row r="115" spans="1:9" s="21" customFormat="1" ht="14.25" customHeight="1">
      <c r="A115" s="25">
        <v>90</v>
      </c>
      <c r="B115" s="35" t="s">
        <v>813</v>
      </c>
      <c r="C115" s="589">
        <v>722620</v>
      </c>
      <c r="D115" s="594"/>
      <c r="E115" s="592"/>
      <c r="F115" s="65"/>
      <c r="G115" s="65"/>
      <c r="H115" s="61" t="e">
        <f t="shared" si="7"/>
        <v>#DIV/0!</v>
      </c>
      <c r="I115" s="61" t="e">
        <f t="shared" si="8"/>
        <v>#DIV/0!</v>
      </c>
    </row>
    <row r="116" spans="1:9" s="21" customFormat="1" ht="12">
      <c r="A116" s="25">
        <v>91</v>
      </c>
      <c r="B116" s="35" t="s">
        <v>814</v>
      </c>
      <c r="C116" s="589">
        <v>722630</v>
      </c>
      <c r="D116" s="594"/>
      <c r="E116" s="592"/>
      <c r="F116" s="65"/>
      <c r="G116" s="64"/>
      <c r="H116" s="61" t="e">
        <f t="shared" si="7"/>
        <v>#DIV/0!</v>
      </c>
      <c r="I116" s="61" t="e">
        <f t="shared" si="8"/>
        <v>#DIV/0!</v>
      </c>
    </row>
    <row r="117" spans="1:9" s="21" customFormat="1" ht="12">
      <c r="A117" s="25">
        <v>92</v>
      </c>
      <c r="B117" s="87" t="s">
        <v>900</v>
      </c>
      <c r="C117" s="637">
        <v>722700</v>
      </c>
      <c r="D117" s="595"/>
      <c r="E117" s="511">
        <f>SUM(E118:E124)</f>
        <v>0</v>
      </c>
      <c r="F117" s="511">
        <f>SUM(F118:F124)</f>
        <v>0</v>
      </c>
      <c r="G117" s="511">
        <f>SUM(G118:G124)</f>
        <v>0</v>
      </c>
      <c r="H117" s="61" t="e">
        <f t="shared" si="7"/>
        <v>#DIV/0!</v>
      </c>
      <c r="I117" s="61" t="e">
        <f t="shared" si="8"/>
        <v>#DIV/0!</v>
      </c>
    </row>
    <row r="118" spans="1:9" s="21" customFormat="1" ht="12">
      <c r="A118" s="25">
        <v>93</v>
      </c>
      <c r="B118" s="56" t="s">
        <v>815</v>
      </c>
      <c r="C118" s="600">
        <v>722710</v>
      </c>
      <c r="D118" s="597"/>
      <c r="E118" s="592"/>
      <c r="F118" s="64"/>
      <c r="G118" s="64"/>
      <c r="H118" s="61" t="e">
        <f t="shared" si="7"/>
        <v>#DIV/0!</v>
      </c>
      <c r="I118" s="61" t="e">
        <f t="shared" si="8"/>
        <v>#DIV/0!</v>
      </c>
    </row>
    <row r="119" spans="1:9" s="21" customFormat="1" ht="12">
      <c r="A119" s="25">
        <v>94</v>
      </c>
      <c r="B119" s="56" t="s">
        <v>816</v>
      </c>
      <c r="C119" s="600">
        <v>722720</v>
      </c>
      <c r="D119" s="597"/>
      <c r="E119" s="592"/>
      <c r="F119" s="64"/>
      <c r="G119" s="64"/>
      <c r="H119" s="61" t="e">
        <f t="shared" si="7"/>
        <v>#DIV/0!</v>
      </c>
      <c r="I119" s="61" t="e">
        <f t="shared" si="8"/>
        <v>#DIV/0!</v>
      </c>
    </row>
    <row r="120" spans="1:9" s="21" customFormat="1" ht="24">
      <c r="A120" s="25">
        <v>95</v>
      </c>
      <c r="B120" s="56" t="s">
        <v>842</v>
      </c>
      <c r="C120" s="600">
        <v>722730</v>
      </c>
      <c r="D120" s="597"/>
      <c r="E120" s="592"/>
      <c r="F120" s="64"/>
      <c r="G120" s="64"/>
      <c r="H120" s="61" t="e">
        <f t="shared" si="7"/>
        <v>#DIV/0!</v>
      </c>
      <c r="I120" s="61" t="e">
        <f t="shared" si="8"/>
        <v>#DIV/0!</v>
      </c>
    </row>
    <row r="121" spans="1:9" s="21" customFormat="1" ht="12">
      <c r="A121" s="25">
        <v>96</v>
      </c>
      <c r="B121" s="56" t="s">
        <v>817</v>
      </c>
      <c r="C121" s="600">
        <v>722740</v>
      </c>
      <c r="D121" s="597"/>
      <c r="E121" s="592"/>
      <c r="F121" s="64"/>
      <c r="G121" s="64"/>
      <c r="H121" s="61" t="e">
        <f t="shared" si="7"/>
        <v>#DIV/0!</v>
      </c>
      <c r="I121" s="61" t="e">
        <f t="shared" si="8"/>
        <v>#DIV/0!</v>
      </c>
    </row>
    <row r="122" spans="1:9" s="21" customFormat="1" ht="12" customHeight="1">
      <c r="A122" s="25">
        <v>97</v>
      </c>
      <c r="B122" s="56" t="s">
        <v>818</v>
      </c>
      <c r="C122" s="600">
        <v>722750</v>
      </c>
      <c r="D122" s="597"/>
      <c r="E122" s="592"/>
      <c r="F122" s="64"/>
      <c r="G122" s="64"/>
      <c r="H122" s="61" t="e">
        <f t="shared" si="7"/>
        <v>#DIV/0!</v>
      </c>
      <c r="I122" s="61" t="e">
        <f t="shared" si="8"/>
        <v>#DIV/0!</v>
      </c>
    </row>
    <row r="123" spans="1:9" s="21" customFormat="1" ht="12">
      <c r="A123" s="25">
        <v>98</v>
      </c>
      <c r="B123" s="56" t="s">
        <v>819</v>
      </c>
      <c r="C123" s="600">
        <v>722760</v>
      </c>
      <c r="D123" s="597"/>
      <c r="E123" s="592"/>
      <c r="F123" s="64"/>
      <c r="G123" s="64"/>
      <c r="H123" s="61" t="e">
        <f t="shared" si="7"/>
        <v>#DIV/0!</v>
      </c>
      <c r="I123" s="61" t="e">
        <f t="shared" si="8"/>
        <v>#DIV/0!</v>
      </c>
    </row>
    <row r="124" spans="1:9" s="21" customFormat="1" ht="12">
      <c r="A124" s="25">
        <v>99</v>
      </c>
      <c r="B124" s="56" t="s">
        <v>820</v>
      </c>
      <c r="C124" s="600">
        <v>722790</v>
      </c>
      <c r="D124" s="597"/>
      <c r="E124" s="592"/>
      <c r="F124" s="64"/>
      <c r="G124" s="64"/>
      <c r="H124" s="61" t="e">
        <f t="shared" si="7"/>
        <v>#DIV/0!</v>
      </c>
      <c r="I124" s="61" t="e">
        <f t="shared" si="8"/>
        <v>#DIV/0!</v>
      </c>
    </row>
    <row r="125" spans="1:9" s="34" customFormat="1" ht="12">
      <c r="A125" s="25">
        <v>100</v>
      </c>
      <c r="B125" s="39" t="s">
        <v>902</v>
      </c>
      <c r="C125" s="601">
        <v>723000</v>
      </c>
      <c r="D125" s="595"/>
      <c r="E125" s="511">
        <f>SUM(E126)</f>
        <v>0</v>
      </c>
      <c r="F125" s="511">
        <f t="shared" ref="F125:G125" si="10">SUM(F126)</f>
        <v>0</v>
      </c>
      <c r="G125" s="511">
        <f t="shared" si="10"/>
        <v>0</v>
      </c>
      <c r="H125" s="61" t="e">
        <f t="shared" si="7"/>
        <v>#DIV/0!</v>
      </c>
      <c r="I125" s="61" t="e">
        <f t="shared" si="8"/>
        <v>#DIV/0!</v>
      </c>
    </row>
    <row r="126" spans="1:9" s="21" customFormat="1" ht="12">
      <c r="A126" s="25">
        <v>101</v>
      </c>
      <c r="B126" s="53" t="s">
        <v>903</v>
      </c>
      <c r="C126" s="601">
        <v>723100</v>
      </c>
      <c r="D126" s="595"/>
      <c r="E126" s="511">
        <f>SUM(E127:E130)</f>
        <v>0</v>
      </c>
      <c r="F126" s="511">
        <f t="shared" ref="F126:G126" si="11">SUM(F127:F130)</f>
        <v>0</v>
      </c>
      <c r="G126" s="511">
        <f t="shared" si="11"/>
        <v>0</v>
      </c>
      <c r="H126" s="61" t="e">
        <f t="shared" si="7"/>
        <v>#DIV/0!</v>
      </c>
      <c r="I126" s="61" t="e">
        <f t="shared" si="8"/>
        <v>#DIV/0!</v>
      </c>
    </row>
    <row r="127" spans="1:9" s="21" customFormat="1" ht="12">
      <c r="A127" s="25">
        <v>102</v>
      </c>
      <c r="B127" s="35" t="s">
        <v>821</v>
      </c>
      <c r="C127" s="589">
        <v>723110</v>
      </c>
      <c r="D127" s="594"/>
      <c r="E127" s="592"/>
      <c r="F127" s="64"/>
      <c r="G127" s="64"/>
      <c r="H127" s="61" t="e">
        <f t="shared" si="7"/>
        <v>#DIV/0!</v>
      </c>
      <c r="I127" s="61" t="e">
        <f t="shared" si="8"/>
        <v>#DIV/0!</v>
      </c>
    </row>
    <row r="128" spans="1:9" s="21" customFormat="1" ht="12">
      <c r="A128" s="25">
        <v>103</v>
      </c>
      <c r="B128" s="35" t="s">
        <v>822</v>
      </c>
      <c r="C128" s="589">
        <v>723120</v>
      </c>
      <c r="D128" s="594"/>
      <c r="E128" s="592"/>
      <c r="F128" s="64"/>
      <c r="G128" s="64"/>
      <c r="H128" s="61" t="e">
        <f t="shared" si="7"/>
        <v>#DIV/0!</v>
      </c>
      <c r="I128" s="61" t="e">
        <f t="shared" si="8"/>
        <v>#DIV/0!</v>
      </c>
    </row>
    <row r="129" spans="1:9" s="21" customFormat="1" ht="13.5" customHeight="1">
      <c r="A129" s="25">
        <v>104</v>
      </c>
      <c r="B129" s="35" t="s">
        <v>823</v>
      </c>
      <c r="C129" s="589">
        <v>723130</v>
      </c>
      <c r="D129" s="594"/>
      <c r="E129" s="592"/>
      <c r="F129" s="65"/>
      <c r="G129" s="65"/>
      <c r="H129" s="61" t="e">
        <f t="shared" si="7"/>
        <v>#DIV/0!</v>
      </c>
      <c r="I129" s="61" t="e">
        <f t="shared" si="8"/>
        <v>#DIV/0!</v>
      </c>
    </row>
    <row r="130" spans="1:9" s="29" customFormat="1" ht="12">
      <c r="A130" s="25">
        <v>105</v>
      </c>
      <c r="B130" s="35" t="s">
        <v>824</v>
      </c>
      <c r="C130" s="589">
        <v>723140</v>
      </c>
      <c r="D130" s="597"/>
      <c r="E130" s="592"/>
      <c r="F130" s="65"/>
      <c r="G130" s="65"/>
      <c r="H130" s="61" t="e">
        <f t="shared" si="7"/>
        <v>#DIV/0!</v>
      </c>
      <c r="I130" s="61" t="e">
        <f t="shared" si="8"/>
        <v>#DIV/0!</v>
      </c>
    </row>
    <row r="131" spans="1:9" s="29" customFormat="1" ht="27" customHeight="1">
      <c r="A131" s="25">
        <v>106</v>
      </c>
      <c r="B131" s="91" t="s">
        <v>904</v>
      </c>
      <c r="C131" s="611">
        <v>730000</v>
      </c>
      <c r="D131" s="612"/>
      <c r="E131" s="650">
        <f>SUM(E132+E136+E166)</f>
        <v>0</v>
      </c>
      <c r="F131" s="96">
        <f>SUM(F132+F136+F166)</f>
        <v>0</v>
      </c>
      <c r="G131" s="96">
        <f>SUM(G132+G136+G166)</f>
        <v>0</v>
      </c>
      <c r="H131" s="94" t="e">
        <f t="shared" si="7"/>
        <v>#DIV/0!</v>
      </c>
      <c r="I131" s="94" t="e">
        <f t="shared" si="8"/>
        <v>#DIV/0!</v>
      </c>
    </row>
    <row r="132" spans="1:9" s="34" customFormat="1" ht="24">
      <c r="A132" s="25">
        <v>107</v>
      </c>
      <c r="B132" s="26" t="s">
        <v>905</v>
      </c>
      <c r="C132" s="601">
        <v>731000</v>
      </c>
      <c r="D132" s="595"/>
      <c r="E132" s="511">
        <f>E133</f>
        <v>0</v>
      </c>
      <c r="F132" s="511">
        <f t="shared" ref="F132:G132" si="12">F133</f>
        <v>0</v>
      </c>
      <c r="G132" s="511">
        <f t="shared" si="12"/>
        <v>0</v>
      </c>
      <c r="H132" s="61" t="e">
        <f t="shared" si="7"/>
        <v>#DIV/0!</v>
      </c>
      <c r="I132" s="61" t="e">
        <f t="shared" si="8"/>
        <v>#DIV/0!</v>
      </c>
    </row>
    <row r="133" spans="1:9" s="21" customFormat="1" ht="24">
      <c r="A133" s="25">
        <v>108</v>
      </c>
      <c r="B133" s="53" t="s">
        <v>906</v>
      </c>
      <c r="C133" s="589">
        <v>731100</v>
      </c>
      <c r="D133" s="595"/>
      <c r="E133" s="64">
        <f>SUM(E134:E135)</f>
        <v>0</v>
      </c>
      <c r="F133" s="64">
        <f>SUM(F134:F135)</f>
        <v>0</v>
      </c>
      <c r="G133" s="64">
        <f>SUM(G134:G135)</f>
        <v>0</v>
      </c>
      <c r="H133" s="61" t="e">
        <f t="shared" si="7"/>
        <v>#DIV/0!</v>
      </c>
      <c r="I133" s="61" t="e">
        <f t="shared" si="8"/>
        <v>#DIV/0!</v>
      </c>
    </row>
    <row r="134" spans="1:9" s="21" customFormat="1" ht="12">
      <c r="A134" s="25">
        <v>109</v>
      </c>
      <c r="B134" s="35" t="s">
        <v>825</v>
      </c>
      <c r="C134" s="589">
        <v>731110</v>
      </c>
      <c r="D134" s="594"/>
      <c r="E134" s="592"/>
      <c r="F134" s="65"/>
      <c r="G134" s="65"/>
      <c r="H134" s="61" t="e">
        <f t="shared" si="7"/>
        <v>#DIV/0!</v>
      </c>
      <c r="I134" s="61" t="e">
        <f t="shared" si="8"/>
        <v>#DIV/0!</v>
      </c>
    </row>
    <row r="135" spans="1:9" s="21" customFormat="1" ht="12">
      <c r="A135" s="25">
        <v>110</v>
      </c>
      <c r="B135" s="35" t="s">
        <v>826</v>
      </c>
      <c r="C135" s="589">
        <v>731120</v>
      </c>
      <c r="D135" s="597"/>
      <c r="E135" s="592"/>
      <c r="F135" s="65"/>
      <c r="G135" s="65"/>
      <c r="H135" s="61" t="e">
        <f t="shared" si="7"/>
        <v>#DIV/0!</v>
      </c>
      <c r="I135" s="61" t="e">
        <f t="shared" si="8"/>
        <v>#DIV/0!</v>
      </c>
    </row>
    <row r="136" spans="1:9" s="21" customFormat="1" ht="12.75" customHeight="1">
      <c r="A136" s="88">
        <v>111</v>
      </c>
      <c r="B136" s="39" t="s">
        <v>907</v>
      </c>
      <c r="C136" s="601">
        <v>732000</v>
      </c>
      <c r="D136" s="597"/>
      <c r="E136" s="511">
        <f>SUM(E137)</f>
        <v>0</v>
      </c>
      <c r="F136" s="89">
        <f t="shared" ref="F136" si="13">SUM(F137)</f>
        <v>0</v>
      </c>
      <c r="G136" s="511">
        <f>G137</f>
        <v>0</v>
      </c>
      <c r="H136" s="81" t="e">
        <f t="shared" si="7"/>
        <v>#DIV/0!</v>
      </c>
      <c r="I136" s="81" t="e">
        <f t="shared" si="8"/>
        <v>#DIV/0!</v>
      </c>
    </row>
    <row r="137" spans="1:9" s="21" customFormat="1" ht="24" customHeight="1">
      <c r="A137" s="25">
        <v>112</v>
      </c>
      <c r="B137" s="87" t="s">
        <v>938</v>
      </c>
      <c r="C137" s="601">
        <v>732100</v>
      </c>
      <c r="D137" s="595"/>
      <c r="E137" s="511">
        <f>SUM(E138+E145+E154+E16)</f>
        <v>0</v>
      </c>
      <c r="F137" s="511">
        <f t="shared" ref="F137:G137" si="14">SUM(F138+F145+F154+F16)</f>
        <v>0</v>
      </c>
      <c r="G137" s="511">
        <f t="shared" si="14"/>
        <v>0</v>
      </c>
      <c r="H137" s="61" t="e">
        <f t="shared" si="7"/>
        <v>#DIV/0!</v>
      </c>
      <c r="I137" s="61" t="e">
        <f t="shared" si="8"/>
        <v>#DIV/0!</v>
      </c>
    </row>
    <row r="138" spans="1:9" s="21" customFormat="1" ht="24">
      <c r="A138" s="25">
        <v>113</v>
      </c>
      <c r="B138" s="35" t="s">
        <v>908</v>
      </c>
      <c r="C138" s="589">
        <v>732110</v>
      </c>
      <c r="D138" s="597"/>
      <c r="E138" s="64">
        <f>SUM(E139:E144)</f>
        <v>0</v>
      </c>
      <c r="F138" s="64">
        <f>SUM(F139:F144)</f>
        <v>0</v>
      </c>
      <c r="G138" s="64">
        <f>SUM(G139:G144)</f>
        <v>0</v>
      </c>
      <c r="H138" s="61" t="e">
        <f t="shared" si="7"/>
        <v>#DIV/0!</v>
      </c>
      <c r="I138" s="61" t="e">
        <f t="shared" si="8"/>
        <v>#DIV/0!</v>
      </c>
    </row>
    <row r="139" spans="1:9" s="21" customFormat="1" ht="12">
      <c r="A139" s="25">
        <v>114</v>
      </c>
      <c r="B139" s="35" t="s">
        <v>728</v>
      </c>
      <c r="C139" s="589">
        <v>732111</v>
      </c>
      <c r="D139" s="597"/>
      <c r="E139" s="635"/>
      <c r="F139" s="65"/>
      <c r="G139" s="65"/>
      <c r="H139" s="61" t="e">
        <f t="shared" si="7"/>
        <v>#DIV/0!</v>
      </c>
      <c r="I139" s="61" t="e">
        <f t="shared" si="8"/>
        <v>#DIV/0!</v>
      </c>
    </row>
    <row r="140" spans="1:9" s="21" customFormat="1" ht="12">
      <c r="A140" s="25">
        <v>115</v>
      </c>
      <c r="B140" s="35" t="s">
        <v>729</v>
      </c>
      <c r="C140" s="589">
        <v>732112</v>
      </c>
      <c r="D140" s="597"/>
      <c r="E140" s="635"/>
      <c r="F140" s="65"/>
      <c r="G140" s="65"/>
      <c r="H140" s="61" t="e">
        <f t="shared" si="7"/>
        <v>#DIV/0!</v>
      </c>
      <c r="I140" s="61" t="e">
        <f t="shared" si="8"/>
        <v>#DIV/0!</v>
      </c>
    </row>
    <row r="141" spans="1:9" s="21" customFormat="1" ht="12">
      <c r="A141" s="25">
        <v>116</v>
      </c>
      <c r="B141" s="35" t="s">
        <v>730</v>
      </c>
      <c r="C141" s="589">
        <v>732113</v>
      </c>
      <c r="D141" s="597"/>
      <c r="E141" s="635"/>
      <c r="F141" s="65"/>
      <c r="G141" s="65"/>
      <c r="H141" s="61" t="e">
        <f t="shared" si="7"/>
        <v>#DIV/0!</v>
      </c>
      <c r="I141" s="61" t="e">
        <f t="shared" si="8"/>
        <v>#DIV/0!</v>
      </c>
    </row>
    <row r="142" spans="1:9" s="21" customFormat="1" ht="12">
      <c r="A142" s="25">
        <v>117</v>
      </c>
      <c r="B142" s="35" t="s">
        <v>731</v>
      </c>
      <c r="C142" s="589">
        <v>732114</v>
      </c>
      <c r="D142" s="597"/>
      <c r="E142" s="635"/>
      <c r="F142" s="65"/>
      <c r="G142" s="65"/>
      <c r="H142" s="61" t="e">
        <f t="shared" si="7"/>
        <v>#DIV/0!</v>
      </c>
      <c r="I142" s="61" t="e">
        <f t="shared" si="8"/>
        <v>#DIV/0!</v>
      </c>
    </row>
    <row r="143" spans="1:9" s="21" customFormat="1" ht="12">
      <c r="A143" s="25">
        <v>118</v>
      </c>
      <c r="B143" s="35" t="s">
        <v>732</v>
      </c>
      <c r="C143" s="589">
        <v>732115</v>
      </c>
      <c r="D143" s="597"/>
      <c r="E143" s="635"/>
      <c r="F143" s="65"/>
      <c r="G143" s="65"/>
      <c r="H143" s="61" t="e">
        <f t="shared" si="7"/>
        <v>#DIV/0!</v>
      </c>
      <c r="I143" s="61" t="e">
        <f t="shared" si="8"/>
        <v>#DIV/0!</v>
      </c>
    </row>
    <row r="144" spans="1:9" s="21" customFormat="1" ht="12">
      <c r="A144" s="25">
        <v>119</v>
      </c>
      <c r="B144" s="35" t="s">
        <v>733</v>
      </c>
      <c r="C144" s="589">
        <v>732116</v>
      </c>
      <c r="D144" s="597"/>
      <c r="E144" s="635"/>
      <c r="F144" s="65"/>
      <c r="G144" s="65"/>
      <c r="H144" s="61" t="e">
        <f t="shared" si="7"/>
        <v>#DIV/0!</v>
      </c>
      <c r="I144" s="61" t="e">
        <f t="shared" si="8"/>
        <v>#DIV/0!</v>
      </c>
    </row>
    <row r="145" spans="1:256" s="21" customFormat="1" ht="24">
      <c r="A145" s="25">
        <v>120</v>
      </c>
      <c r="B145" s="53" t="s">
        <v>909</v>
      </c>
      <c r="C145" s="589">
        <v>732120</v>
      </c>
      <c r="D145" s="597"/>
      <c r="E145" s="511">
        <f>SUM(E146:E153)</f>
        <v>0</v>
      </c>
      <c r="F145" s="511">
        <f t="shared" ref="F145:G145" si="15">SUM(F146:F153)</f>
        <v>0</v>
      </c>
      <c r="G145" s="511">
        <f t="shared" si="15"/>
        <v>0</v>
      </c>
      <c r="H145" s="81" t="e">
        <f t="shared" si="7"/>
        <v>#DIV/0!</v>
      </c>
      <c r="I145" s="81" t="e">
        <f t="shared" si="8"/>
        <v>#DIV/0!</v>
      </c>
    </row>
    <row r="146" spans="1:256" s="21" customFormat="1" ht="12">
      <c r="A146" s="25">
        <v>121</v>
      </c>
      <c r="B146" s="53" t="s">
        <v>850</v>
      </c>
      <c r="C146" s="589">
        <v>732121</v>
      </c>
      <c r="D146" s="597"/>
      <c r="E146" s="635"/>
      <c r="F146" s="80"/>
      <c r="G146" s="80"/>
      <c r="H146" s="81" t="e">
        <f t="shared" si="7"/>
        <v>#DIV/0!</v>
      </c>
      <c r="I146" s="81" t="e">
        <f t="shared" si="8"/>
        <v>#DIV/0!</v>
      </c>
    </row>
    <row r="147" spans="1:256" s="21" customFormat="1" ht="12">
      <c r="A147" s="25">
        <v>122</v>
      </c>
      <c r="B147" s="53" t="s">
        <v>851</v>
      </c>
      <c r="C147" s="589">
        <v>732122</v>
      </c>
      <c r="D147" s="597"/>
      <c r="E147" s="635"/>
      <c r="F147" s="80"/>
      <c r="G147" s="80"/>
      <c r="H147" s="81" t="e">
        <f t="shared" si="7"/>
        <v>#DIV/0!</v>
      </c>
      <c r="I147" s="81" t="e">
        <f t="shared" si="8"/>
        <v>#DIV/0!</v>
      </c>
    </row>
    <row r="148" spans="1:256" s="21" customFormat="1" ht="12">
      <c r="A148" s="25">
        <v>123</v>
      </c>
      <c r="B148" s="53" t="s">
        <v>852</v>
      </c>
      <c r="C148" s="589">
        <v>732123</v>
      </c>
      <c r="D148" s="597"/>
      <c r="E148" s="635"/>
      <c r="F148" s="80"/>
      <c r="G148" s="80"/>
      <c r="H148" s="81" t="e">
        <f t="shared" si="7"/>
        <v>#DIV/0!</v>
      </c>
      <c r="I148" s="81" t="e">
        <f t="shared" si="8"/>
        <v>#DIV/0!</v>
      </c>
    </row>
    <row r="149" spans="1:256" s="21" customFormat="1" ht="12">
      <c r="A149" s="25">
        <v>124</v>
      </c>
      <c r="B149" s="53" t="s">
        <v>853</v>
      </c>
      <c r="C149" s="589">
        <v>732124</v>
      </c>
      <c r="D149" s="597"/>
      <c r="E149" s="635"/>
      <c r="F149" s="80"/>
      <c r="G149" s="80"/>
      <c r="H149" s="81" t="e">
        <f t="shared" si="7"/>
        <v>#DIV/0!</v>
      </c>
      <c r="I149" s="81" t="e">
        <f t="shared" si="8"/>
        <v>#DIV/0!</v>
      </c>
    </row>
    <row r="150" spans="1:256" s="21" customFormat="1" ht="12">
      <c r="A150" s="25">
        <v>125</v>
      </c>
      <c r="B150" s="53" t="s">
        <v>854</v>
      </c>
      <c r="C150" s="589">
        <v>732125</v>
      </c>
      <c r="D150" s="597"/>
      <c r="E150" s="635"/>
      <c r="F150" s="80"/>
      <c r="G150" s="80"/>
      <c r="H150" s="81" t="e">
        <f t="shared" si="7"/>
        <v>#DIV/0!</v>
      </c>
      <c r="I150" s="81" t="e">
        <f t="shared" si="8"/>
        <v>#DIV/0!</v>
      </c>
    </row>
    <row r="151" spans="1:256" s="21" customFormat="1" ht="24">
      <c r="A151" s="25">
        <v>126</v>
      </c>
      <c r="B151" s="53" t="s">
        <v>855</v>
      </c>
      <c r="C151" s="589">
        <v>732126</v>
      </c>
      <c r="D151" s="597"/>
      <c r="E151" s="635"/>
      <c r="F151" s="80"/>
      <c r="G151" s="80"/>
      <c r="H151" s="81" t="e">
        <f t="shared" si="7"/>
        <v>#DIV/0!</v>
      </c>
      <c r="I151" s="81" t="e">
        <f t="shared" si="8"/>
        <v>#DIV/0!</v>
      </c>
    </row>
    <row r="152" spans="1:256" s="21" customFormat="1" ht="24">
      <c r="A152" s="25">
        <v>127</v>
      </c>
      <c r="B152" s="53" t="s">
        <v>856</v>
      </c>
      <c r="C152" s="589">
        <v>732127</v>
      </c>
      <c r="D152" s="597"/>
      <c r="E152" s="635"/>
      <c r="F152" s="80"/>
      <c r="G152" s="80"/>
      <c r="H152" s="81" t="e">
        <f t="shared" si="7"/>
        <v>#DIV/0!</v>
      </c>
      <c r="I152" s="81" t="e">
        <f t="shared" si="8"/>
        <v>#DIV/0!</v>
      </c>
    </row>
    <row r="153" spans="1:256" s="21" customFormat="1" ht="16.5" customHeight="1">
      <c r="A153" s="25">
        <v>128</v>
      </c>
      <c r="B153" s="53" t="s">
        <v>874</v>
      </c>
      <c r="C153" s="589">
        <v>732128</v>
      </c>
      <c r="D153" s="597"/>
      <c r="E153" s="635"/>
      <c r="F153" s="80"/>
      <c r="G153" s="80"/>
      <c r="H153" s="81" t="e">
        <f t="shared" si="7"/>
        <v>#DIV/0!</v>
      </c>
      <c r="I153" s="81" t="e">
        <f t="shared" si="8"/>
        <v>#DIV/0!</v>
      </c>
    </row>
    <row r="154" spans="1:256" s="21" customFormat="1" ht="12">
      <c r="A154" s="25">
        <v>129</v>
      </c>
      <c r="B154" s="83" t="s">
        <v>910</v>
      </c>
      <c r="C154" s="589">
        <v>732130</v>
      </c>
      <c r="D154" s="597"/>
      <c r="E154" s="63">
        <f>SUM(E155:E158)</f>
        <v>0</v>
      </c>
      <c r="F154" s="63">
        <f>SUM(F155:F158)</f>
        <v>0</v>
      </c>
      <c r="G154" s="63">
        <f>SUM(G155:G158)</f>
        <v>0</v>
      </c>
      <c r="H154" s="61" t="e">
        <f t="shared" si="7"/>
        <v>#DIV/0!</v>
      </c>
      <c r="I154" s="61" t="e">
        <f t="shared" si="8"/>
        <v>#DIV/0!</v>
      </c>
      <c r="IV154" s="21">
        <f>SUM(IV125:IV145)</f>
        <v>0</v>
      </c>
    </row>
    <row r="155" spans="1:256" s="21" customFormat="1">
      <c r="A155" s="25">
        <v>130</v>
      </c>
      <c r="B155" s="35" t="s">
        <v>734</v>
      </c>
      <c r="C155" s="602">
        <v>732131</v>
      </c>
      <c r="D155" s="597"/>
      <c r="E155" s="635"/>
      <c r="F155" s="65"/>
      <c r="G155" s="65"/>
      <c r="H155" s="61" t="e">
        <f t="shared" ref="H155:H218" si="16">SUM(F155/E155)</f>
        <v>#DIV/0!</v>
      </c>
      <c r="I155" s="61" t="e">
        <f t="shared" ref="I155:I218" si="17">SUM(F155/G155)</f>
        <v>#DIV/0!</v>
      </c>
    </row>
    <row r="156" spans="1:256" s="21" customFormat="1" ht="24">
      <c r="A156" s="25">
        <v>131</v>
      </c>
      <c r="B156" s="35" t="s">
        <v>735</v>
      </c>
      <c r="C156" s="602">
        <v>732132</v>
      </c>
      <c r="D156" s="597"/>
      <c r="E156" s="635"/>
      <c r="F156" s="65"/>
      <c r="G156" s="65"/>
      <c r="H156" s="61" t="e">
        <f t="shared" si="16"/>
        <v>#DIV/0!</v>
      </c>
      <c r="I156" s="61" t="e">
        <f t="shared" si="17"/>
        <v>#DIV/0!</v>
      </c>
    </row>
    <row r="157" spans="1:256" s="21" customFormat="1">
      <c r="A157" s="25">
        <v>132</v>
      </c>
      <c r="B157" s="53" t="s">
        <v>857</v>
      </c>
      <c r="C157" s="602">
        <v>732133</v>
      </c>
      <c r="D157" s="597"/>
      <c r="E157" s="635"/>
      <c r="F157" s="80"/>
      <c r="G157" s="80"/>
      <c r="H157" s="81" t="e">
        <f t="shared" si="16"/>
        <v>#DIV/0!</v>
      </c>
      <c r="I157" s="81" t="e">
        <f t="shared" si="17"/>
        <v>#DIV/0!</v>
      </c>
    </row>
    <row r="158" spans="1:256" s="21" customFormat="1">
      <c r="A158" s="25">
        <v>133</v>
      </c>
      <c r="B158" s="53" t="s">
        <v>875</v>
      </c>
      <c r="C158" s="602">
        <v>732134</v>
      </c>
      <c r="D158" s="597"/>
      <c r="E158" s="635"/>
      <c r="F158" s="80"/>
      <c r="G158" s="80"/>
      <c r="H158" s="81" t="e">
        <f t="shared" si="16"/>
        <v>#DIV/0!</v>
      </c>
      <c r="I158" s="81" t="e">
        <f t="shared" si="17"/>
        <v>#DIV/0!</v>
      </c>
    </row>
    <row r="159" spans="1:256" s="21" customFormat="1" ht="24">
      <c r="A159" s="25">
        <v>134</v>
      </c>
      <c r="B159" s="35" t="s">
        <v>911</v>
      </c>
      <c r="C159" s="596">
        <v>732140</v>
      </c>
      <c r="D159" s="597"/>
      <c r="E159" s="511">
        <f>SUM(E160:E165)</f>
        <v>0</v>
      </c>
      <c r="F159" s="511">
        <f t="shared" ref="F159:G159" si="18">SUM(F160:F165)</f>
        <v>0</v>
      </c>
      <c r="G159" s="511">
        <f t="shared" si="18"/>
        <v>0</v>
      </c>
      <c r="H159" s="61" t="e">
        <f t="shared" si="16"/>
        <v>#DIV/0!</v>
      </c>
      <c r="I159" s="61" t="e">
        <f t="shared" si="17"/>
        <v>#DIV/0!</v>
      </c>
    </row>
    <row r="160" spans="1:256" s="21" customFormat="1" ht="24">
      <c r="A160" s="25">
        <v>135</v>
      </c>
      <c r="B160" s="35" t="s">
        <v>736</v>
      </c>
      <c r="C160" s="589">
        <v>732143</v>
      </c>
      <c r="D160" s="597"/>
      <c r="E160" s="592"/>
      <c r="F160" s="65"/>
      <c r="G160" s="65"/>
      <c r="H160" s="61" t="e">
        <f t="shared" si="16"/>
        <v>#DIV/0!</v>
      </c>
      <c r="I160" s="61" t="e">
        <f t="shared" si="17"/>
        <v>#DIV/0!</v>
      </c>
    </row>
    <row r="161" spans="1:9" s="21" customFormat="1" ht="24">
      <c r="A161" s="25">
        <v>136</v>
      </c>
      <c r="B161" s="35" t="s">
        <v>737</v>
      </c>
      <c r="C161" s="589">
        <v>732144</v>
      </c>
      <c r="D161" s="597"/>
      <c r="E161" s="592"/>
      <c r="F161" s="65"/>
      <c r="G161" s="65"/>
      <c r="H161" s="61" t="e">
        <f t="shared" si="16"/>
        <v>#DIV/0!</v>
      </c>
      <c r="I161" s="61" t="e">
        <f t="shared" si="17"/>
        <v>#DIV/0!</v>
      </c>
    </row>
    <row r="162" spans="1:9" s="21" customFormat="1" ht="36">
      <c r="A162" s="25">
        <v>137</v>
      </c>
      <c r="B162" s="35" t="s">
        <v>752</v>
      </c>
      <c r="C162" s="589">
        <v>732145</v>
      </c>
      <c r="D162" s="597"/>
      <c r="E162" s="592"/>
      <c r="F162" s="65"/>
      <c r="G162" s="65"/>
      <c r="H162" s="61" t="e">
        <f t="shared" si="16"/>
        <v>#DIV/0!</v>
      </c>
      <c r="I162" s="61" t="e">
        <f t="shared" si="17"/>
        <v>#DIV/0!</v>
      </c>
    </row>
    <row r="163" spans="1:9" s="21" customFormat="1" ht="36">
      <c r="A163" s="25">
        <v>138</v>
      </c>
      <c r="B163" s="35" t="s">
        <v>738</v>
      </c>
      <c r="C163" s="589">
        <v>732146</v>
      </c>
      <c r="D163" s="597"/>
      <c r="E163" s="592"/>
      <c r="F163" s="65"/>
      <c r="G163" s="65"/>
      <c r="H163" s="61" t="e">
        <f t="shared" si="16"/>
        <v>#DIV/0!</v>
      </c>
      <c r="I163" s="61" t="e">
        <f t="shared" si="17"/>
        <v>#DIV/0!</v>
      </c>
    </row>
    <row r="164" spans="1:9" s="21" customFormat="1" ht="24">
      <c r="A164" s="25">
        <v>139</v>
      </c>
      <c r="B164" s="53" t="s">
        <v>858</v>
      </c>
      <c r="C164" s="589">
        <v>732148</v>
      </c>
      <c r="D164" s="597"/>
      <c r="E164" s="592"/>
      <c r="F164" s="80"/>
      <c r="G164" s="80"/>
      <c r="H164" s="81" t="e">
        <f t="shared" si="16"/>
        <v>#DIV/0!</v>
      </c>
      <c r="I164" s="81" t="e">
        <f t="shared" si="17"/>
        <v>#DIV/0!</v>
      </c>
    </row>
    <row r="165" spans="1:9" s="21" customFormat="1" ht="36">
      <c r="A165" s="25">
        <v>140</v>
      </c>
      <c r="B165" s="53" t="s">
        <v>859</v>
      </c>
      <c r="C165" s="589">
        <v>732149</v>
      </c>
      <c r="D165" s="597"/>
      <c r="E165" s="592"/>
      <c r="F165" s="80"/>
      <c r="G165" s="80"/>
      <c r="H165" s="81" t="e">
        <f t="shared" si="16"/>
        <v>#DIV/0!</v>
      </c>
      <c r="I165" s="81" t="e">
        <f t="shared" si="17"/>
        <v>#DIV/0!</v>
      </c>
    </row>
    <row r="166" spans="1:9" s="21" customFormat="1" ht="12">
      <c r="A166" s="25">
        <v>141</v>
      </c>
      <c r="B166" s="43" t="s">
        <v>912</v>
      </c>
      <c r="C166" s="603">
        <v>733000</v>
      </c>
      <c r="D166" s="597"/>
      <c r="E166" s="511">
        <f>SUM(E167)</f>
        <v>0</v>
      </c>
      <c r="F166" s="511">
        <f t="shared" ref="F166:G166" si="19">SUM(F167)</f>
        <v>0</v>
      </c>
      <c r="G166" s="511">
        <f t="shared" si="19"/>
        <v>0</v>
      </c>
      <c r="H166" s="61" t="e">
        <f t="shared" si="16"/>
        <v>#DIV/0!</v>
      </c>
      <c r="I166" s="61" t="e">
        <f t="shared" si="17"/>
        <v>#DIV/0!</v>
      </c>
    </row>
    <row r="167" spans="1:9" s="21" customFormat="1" ht="12">
      <c r="A167" s="25">
        <v>142</v>
      </c>
      <c r="B167" s="99" t="s">
        <v>913</v>
      </c>
      <c r="C167" s="596">
        <v>733100</v>
      </c>
      <c r="D167" s="597"/>
      <c r="E167" s="592">
        <f>SUM(E168:E169)</f>
        <v>0</v>
      </c>
      <c r="F167" s="592">
        <f>SUM(F168:F169)</f>
        <v>0</v>
      </c>
      <c r="G167" s="592">
        <f>SUM(G168:G169)</f>
        <v>0</v>
      </c>
      <c r="H167" s="61" t="e">
        <f t="shared" si="16"/>
        <v>#DIV/0!</v>
      </c>
      <c r="I167" s="61" t="e">
        <f t="shared" si="17"/>
        <v>#DIV/0!</v>
      </c>
    </row>
    <row r="168" spans="1:9" s="21" customFormat="1">
      <c r="A168" s="25">
        <v>143</v>
      </c>
      <c r="B168" s="35" t="s">
        <v>827</v>
      </c>
      <c r="C168" s="604">
        <v>733110</v>
      </c>
      <c r="D168" s="597"/>
      <c r="E168" s="635"/>
      <c r="F168" s="80"/>
      <c r="G168" s="80"/>
      <c r="H168" s="61" t="e">
        <f t="shared" si="16"/>
        <v>#DIV/0!</v>
      </c>
      <c r="I168" s="61" t="e">
        <f t="shared" si="17"/>
        <v>#DIV/0!</v>
      </c>
    </row>
    <row r="169" spans="1:9" s="21" customFormat="1" ht="12">
      <c r="A169" s="25">
        <v>144</v>
      </c>
      <c r="B169" s="57" t="s">
        <v>828</v>
      </c>
      <c r="C169" s="596">
        <v>733120</v>
      </c>
      <c r="D169" s="597"/>
      <c r="E169" s="635"/>
      <c r="F169" s="65"/>
      <c r="G169" s="65"/>
      <c r="H169" s="61" t="e">
        <f t="shared" si="16"/>
        <v>#DIV/0!</v>
      </c>
      <c r="I169" s="61" t="e">
        <f t="shared" si="17"/>
        <v>#DIV/0!</v>
      </c>
    </row>
    <row r="170" spans="1:9" s="21" customFormat="1" ht="18.75" customHeight="1">
      <c r="A170" s="25">
        <v>145</v>
      </c>
      <c r="B170" s="95" t="s">
        <v>914</v>
      </c>
      <c r="C170" s="613">
        <v>740000</v>
      </c>
      <c r="D170" s="614"/>
      <c r="E170" s="650">
        <f>SUM(E171+E175)</f>
        <v>0</v>
      </c>
      <c r="F170" s="650">
        <f t="shared" ref="F170:G170" si="20">SUM(F171+F175)</f>
        <v>0</v>
      </c>
      <c r="G170" s="650">
        <f t="shared" si="20"/>
        <v>0</v>
      </c>
      <c r="H170" s="94" t="e">
        <f t="shared" si="16"/>
        <v>#DIV/0!</v>
      </c>
      <c r="I170" s="94" t="e">
        <f t="shared" si="17"/>
        <v>#DIV/0!</v>
      </c>
    </row>
    <row r="171" spans="1:9" s="21" customFormat="1" ht="24">
      <c r="A171" s="25">
        <v>146</v>
      </c>
      <c r="B171" s="53" t="s">
        <v>915</v>
      </c>
      <c r="C171" s="642">
        <v>741000</v>
      </c>
      <c r="D171" s="597"/>
      <c r="E171" s="511">
        <f>SUM(E172)</f>
        <v>0</v>
      </c>
      <c r="F171" s="511">
        <f t="shared" ref="F171:G171" si="21">SUM(F172)</f>
        <v>0</v>
      </c>
      <c r="G171" s="511">
        <f t="shared" si="21"/>
        <v>0</v>
      </c>
      <c r="H171" s="81" t="e">
        <f t="shared" si="16"/>
        <v>#DIV/0!</v>
      </c>
      <c r="I171" s="81" t="e">
        <f t="shared" si="17"/>
        <v>#DIV/0!</v>
      </c>
    </row>
    <row r="172" spans="1:9" s="21" customFormat="1" ht="24">
      <c r="A172" s="25">
        <v>147</v>
      </c>
      <c r="B172" s="53" t="s">
        <v>916</v>
      </c>
      <c r="C172" s="642">
        <v>741100</v>
      </c>
      <c r="D172" s="597"/>
      <c r="E172" s="511">
        <f>SUM(E173:E174)</f>
        <v>0</v>
      </c>
      <c r="F172" s="511">
        <f t="shared" ref="F172:G172" si="22">SUM(F173:F174)</f>
        <v>0</v>
      </c>
      <c r="G172" s="511">
        <f t="shared" si="22"/>
        <v>0</v>
      </c>
      <c r="H172" s="81" t="e">
        <f t="shared" si="16"/>
        <v>#DIV/0!</v>
      </c>
      <c r="I172" s="81" t="e">
        <f t="shared" si="17"/>
        <v>#DIV/0!</v>
      </c>
    </row>
    <row r="173" spans="1:9" s="21" customFormat="1" ht="12">
      <c r="A173" s="25">
        <v>148</v>
      </c>
      <c r="B173" s="53" t="s">
        <v>860</v>
      </c>
      <c r="C173" s="605">
        <v>741110</v>
      </c>
      <c r="D173" s="597"/>
      <c r="E173" s="592"/>
      <c r="F173" s="80"/>
      <c r="G173" s="80"/>
      <c r="H173" s="81" t="e">
        <f t="shared" si="16"/>
        <v>#DIV/0!</v>
      </c>
      <c r="I173" s="81" t="e">
        <f t="shared" si="17"/>
        <v>#DIV/0!</v>
      </c>
    </row>
    <row r="174" spans="1:9" s="21" customFormat="1" ht="12">
      <c r="A174" s="25">
        <v>149</v>
      </c>
      <c r="B174" s="53" t="s">
        <v>861</v>
      </c>
      <c r="C174" s="605">
        <v>741120</v>
      </c>
      <c r="D174" s="597"/>
      <c r="E174" s="592"/>
      <c r="F174" s="80"/>
      <c r="G174" s="80"/>
      <c r="H174" s="81" t="e">
        <f t="shared" si="16"/>
        <v>#DIV/0!</v>
      </c>
      <c r="I174" s="81" t="e">
        <f t="shared" si="17"/>
        <v>#DIV/0!</v>
      </c>
    </row>
    <row r="175" spans="1:9" s="21" customFormat="1" ht="12">
      <c r="A175" s="25">
        <v>150</v>
      </c>
      <c r="B175" s="53" t="s">
        <v>917</v>
      </c>
      <c r="C175" s="639">
        <v>742000</v>
      </c>
      <c r="D175" s="640"/>
      <c r="E175" s="511">
        <f>SUM(E176+E184)</f>
        <v>0</v>
      </c>
      <c r="F175" s="89">
        <f>SUM(F176+F184)</f>
        <v>0</v>
      </c>
      <c r="G175" s="89">
        <f>SUM(G176+G184)</f>
        <v>0</v>
      </c>
      <c r="H175" s="81" t="e">
        <f t="shared" si="16"/>
        <v>#DIV/0!</v>
      </c>
      <c r="I175" s="81" t="e">
        <f t="shared" si="17"/>
        <v>#DIV/0!</v>
      </c>
    </row>
    <row r="176" spans="1:9" s="21" customFormat="1" ht="24">
      <c r="A176" s="25">
        <v>151</v>
      </c>
      <c r="B176" s="53" t="s">
        <v>918</v>
      </c>
      <c r="C176" s="639">
        <v>742100</v>
      </c>
      <c r="D176" s="640"/>
      <c r="E176" s="641">
        <f>SUM(E178:E183)</f>
        <v>0</v>
      </c>
      <c r="F176" s="641">
        <f>SUM(F178:F183)</f>
        <v>0</v>
      </c>
      <c r="G176" s="641">
        <f>SUM(G178:G183)</f>
        <v>0</v>
      </c>
      <c r="H176" s="81" t="e">
        <f t="shared" si="16"/>
        <v>#DIV/0!</v>
      </c>
      <c r="I176" s="81" t="e">
        <f t="shared" si="17"/>
        <v>#DIV/0!</v>
      </c>
    </row>
    <row r="177" spans="1:9" s="21" customFormat="1" ht="12">
      <c r="A177" s="25">
        <v>152</v>
      </c>
      <c r="B177" s="53" t="s">
        <v>862</v>
      </c>
      <c r="C177" s="605">
        <v>742110</v>
      </c>
      <c r="D177" s="597"/>
      <c r="E177" s="651">
        <f>SUM(E178:E183)</f>
        <v>0</v>
      </c>
      <c r="F177" s="651">
        <f t="shared" ref="F177:G177" si="23">SUM(F178:F183)</f>
        <v>0</v>
      </c>
      <c r="G177" s="651">
        <f t="shared" si="23"/>
        <v>0</v>
      </c>
      <c r="H177" s="81" t="e">
        <f t="shared" si="16"/>
        <v>#DIV/0!</v>
      </c>
      <c r="I177" s="81" t="e">
        <f t="shared" si="17"/>
        <v>#DIV/0!</v>
      </c>
    </row>
    <row r="178" spans="1:9" s="21" customFormat="1" ht="12">
      <c r="A178" s="25">
        <v>153</v>
      </c>
      <c r="B178" s="53" t="s">
        <v>740</v>
      </c>
      <c r="C178" s="605">
        <v>742111</v>
      </c>
      <c r="D178" s="597"/>
      <c r="E178" s="592"/>
      <c r="F178" s="80"/>
      <c r="G178" s="80"/>
      <c r="H178" s="81" t="e">
        <f t="shared" si="16"/>
        <v>#DIV/0!</v>
      </c>
      <c r="I178" s="81" t="e">
        <f t="shared" si="17"/>
        <v>#DIV/0!</v>
      </c>
    </row>
    <row r="179" spans="1:9" s="21" customFormat="1" ht="12">
      <c r="A179" s="25">
        <v>154</v>
      </c>
      <c r="B179" s="53" t="s">
        <v>741</v>
      </c>
      <c r="C179" s="605">
        <v>742112</v>
      </c>
      <c r="D179" s="597"/>
      <c r="E179" s="592"/>
      <c r="F179" s="80"/>
      <c r="G179" s="80"/>
      <c r="H179" s="81" t="e">
        <f t="shared" si="16"/>
        <v>#DIV/0!</v>
      </c>
      <c r="I179" s="81" t="e">
        <f t="shared" si="17"/>
        <v>#DIV/0!</v>
      </c>
    </row>
    <row r="180" spans="1:9" s="21" customFormat="1" ht="12">
      <c r="A180" s="25">
        <v>155</v>
      </c>
      <c r="B180" s="53" t="s">
        <v>742</v>
      </c>
      <c r="C180" s="605">
        <v>742113</v>
      </c>
      <c r="D180" s="597"/>
      <c r="E180" s="592"/>
      <c r="F180" s="80"/>
      <c r="G180" s="80"/>
      <c r="H180" s="81" t="e">
        <f t="shared" si="16"/>
        <v>#DIV/0!</v>
      </c>
      <c r="I180" s="81" t="e">
        <f t="shared" si="17"/>
        <v>#DIV/0!</v>
      </c>
    </row>
    <row r="181" spans="1:9" s="21" customFormat="1" ht="12">
      <c r="A181" s="25">
        <v>156</v>
      </c>
      <c r="B181" s="53" t="s">
        <v>743</v>
      </c>
      <c r="C181" s="605">
        <v>742114</v>
      </c>
      <c r="D181" s="597"/>
      <c r="E181" s="592"/>
      <c r="F181" s="80"/>
      <c r="G181" s="80"/>
      <c r="H181" s="81" t="e">
        <f t="shared" si="16"/>
        <v>#DIV/0!</v>
      </c>
      <c r="I181" s="81" t="e">
        <f t="shared" si="17"/>
        <v>#DIV/0!</v>
      </c>
    </row>
    <row r="182" spans="1:9" s="21" customFormat="1" ht="12">
      <c r="A182" s="25">
        <v>157</v>
      </c>
      <c r="B182" s="53" t="s">
        <v>744</v>
      </c>
      <c r="C182" s="605">
        <v>742115</v>
      </c>
      <c r="D182" s="597"/>
      <c r="E182" s="592"/>
      <c r="F182" s="80"/>
      <c r="G182" s="80"/>
      <c r="H182" s="81" t="e">
        <f t="shared" si="16"/>
        <v>#DIV/0!</v>
      </c>
      <c r="I182" s="81" t="e">
        <f t="shared" si="17"/>
        <v>#DIV/0!</v>
      </c>
    </row>
    <row r="183" spans="1:9" s="21" customFormat="1" ht="12">
      <c r="A183" s="25">
        <v>158</v>
      </c>
      <c r="B183" s="53" t="s">
        <v>745</v>
      </c>
      <c r="C183" s="605">
        <v>742116</v>
      </c>
      <c r="D183" s="597"/>
      <c r="E183" s="592"/>
      <c r="F183" s="80"/>
      <c r="G183" s="80"/>
      <c r="H183" s="81" t="e">
        <f t="shared" si="16"/>
        <v>#DIV/0!</v>
      </c>
      <c r="I183" s="81" t="e">
        <f t="shared" si="17"/>
        <v>#DIV/0!</v>
      </c>
    </row>
    <row r="184" spans="1:9" s="21" customFormat="1" ht="12">
      <c r="A184" s="25">
        <v>159</v>
      </c>
      <c r="B184" s="53" t="s">
        <v>919</v>
      </c>
      <c r="C184" s="639">
        <v>742200</v>
      </c>
      <c r="D184" s="597"/>
      <c r="E184" s="89">
        <f>SUM(E186:E188)</f>
        <v>0</v>
      </c>
      <c r="F184" s="89">
        <f>SUM(F186:F188)</f>
        <v>0</v>
      </c>
      <c r="G184" s="89">
        <f>SUM(G186:G188)</f>
        <v>0</v>
      </c>
      <c r="H184" s="81" t="e">
        <f t="shared" si="16"/>
        <v>#DIV/0!</v>
      </c>
      <c r="I184" s="81" t="e">
        <f t="shared" si="17"/>
        <v>#DIV/0!</v>
      </c>
    </row>
    <row r="185" spans="1:9" s="21" customFormat="1" ht="12">
      <c r="A185" s="25">
        <v>160</v>
      </c>
      <c r="B185" s="53" t="s">
        <v>863</v>
      </c>
      <c r="C185" s="605">
        <v>742210</v>
      </c>
      <c r="D185" s="597"/>
      <c r="E185" s="80">
        <f>SUM(E186:E188)</f>
        <v>0</v>
      </c>
      <c r="F185" s="80">
        <f>SUM(F186:F188)</f>
        <v>0</v>
      </c>
      <c r="G185" s="80">
        <f>SUM(G186:G188)</f>
        <v>0</v>
      </c>
      <c r="H185" s="81" t="e">
        <f t="shared" si="16"/>
        <v>#DIV/0!</v>
      </c>
      <c r="I185" s="81" t="e">
        <f t="shared" si="17"/>
        <v>#DIV/0!</v>
      </c>
    </row>
    <row r="186" spans="1:9" s="21" customFormat="1" ht="12">
      <c r="A186" s="25">
        <v>161</v>
      </c>
      <c r="B186" s="53" t="s">
        <v>863</v>
      </c>
      <c r="C186" s="605">
        <v>742211</v>
      </c>
      <c r="D186" s="597"/>
      <c r="E186" s="635"/>
      <c r="F186" s="80"/>
      <c r="G186" s="80"/>
      <c r="H186" s="81" t="e">
        <f t="shared" si="16"/>
        <v>#DIV/0!</v>
      </c>
      <c r="I186" s="81" t="e">
        <f t="shared" si="17"/>
        <v>#DIV/0!</v>
      </c>
    </row>
    <row r="187" spans="1:9" s="21" customFormat="1" ht="12">
      <c r="A187" s="25">
        <v>162</v>
      </c>
      <c r="B187" s="53" t="s">
        <v>864</v>
      </c>
      <c r="C187" s="605">
        <v>742212</v>
      </c>
      <c r="D187" s="597"/>
      <c r="E187" s="635"/>
      <c r="F187" s="80"/>
      <c r="G187" s="80"/>
      <c r="H187" s="81" t="e">
        <f t="shared" si="16"/>
        <v>#DIV/0!</v>
      </c>
      <c r="I187" s="81" t="e">
        <f t="shared" si="17"/>
        <v>#DIV/0!</v>
      </c>
    </row>
    <row r="188" spans="1:9" s="21" customFormat="1" ht="12">
      <c r="A188" s="25">
        <v>163</v>
      </c>
      <c r="B188" s="53" t="s">
        <v>865</v>
      </c>
      <c r="C188" s="605">
        <v>742213</v>
      </c>
      <c r="D188" s="597"/>
      <c r="E188" s="635"/>
      <c r="F188" s="80"/>
      <c r="G188" s="80"/>
      <c r="H188" s="81" t="e">
        <f t="shared" si="16"/>
        <v>#DIV/0!</v>
      </c>
      <c r="I188" s="81" t="e">
        <f t="shared" si="17"/>
        <v>#DIV/0!</v>
      </c>
    </row>
    <row r="189" spans="1:9" s="21" customFormat="1" ht="18.75" customHeight="1">
      <c r="A189" s="25">
        <v>164</v>
      </c>
      <c r="B189" s="91" t="s">
        <v>920</v>
      </c>
      <c r="C189" s="615">
        <v>770000</v>
      </c>
      <c r="D189" s="616"/>
      <c r="E189" s="650">
        <f>SUM(E190)</f>
        <v>0</v>
      </c>
      <c r="F189" s="650">
        <f t="shared" ref="F189:G190" si="24">SUM(F190)</f>
        <v>0</v>
      </c>
      <c r="G189" s="650">
        <f t="shared" si="24"/>
        <v>0</v>
      </c>
      <c r="H189" s="94" t="e">
        <f t="shared" si="16"/>
        <v>#DIV/0!</v>
      </c>
      <c r="I189" s="94" t="e">
        <f t="shared" si="17"/>
        <v>#DIV/0!</v>
      </c>
    </row>
    <row r="190" spans="1:9" s="21" customFormat="1" ht="12">
      <c r="A190" s="25">
        <v>165</v>
      </c>
      <c r="B190" s="48" t="s">
        <v>921</v>
      </c>
      <c r="C190" s="606">
        <v>777000</v>
      </c>
      <c r="D190" s="597"/>
      <c r="E190" s="511">
        <f>SUM(E191)</f>
        <v>0</v>
      </c>
      <c r="F190" s="511">
        <f t="shared" si="24"/>
        <v>0</v>
      </c>
      <c r="G190" s="511">
        <f t="shared" si="24"/>
        <v>0</v>
      </c>
      <c r="H190" s="61" t="e">
        <f t="shared" si="16"/>
        <v>#DIV/0!</v>
      </c>
      <c r="I190" s="61" t="e">
        <f t="shared" si="17"/>
        <v>#DIV/0!</v>
      </c>
    </row>
    <row r="191" spans="1:9" s="21" customFormat="1" ht="12">
      <c r="A191" s="25">
        <v>166</v>
      </c>
      <c r="B191" s="35" t="s">
        <v>739</v>
      </c>
      <c r="C191" s="607">
        <v>777700</v>
      </c>
      <c r="D191" s="597"/>
      <c r="E191" s="592"/>
      <c r="F191" s="65"/>
      <c r="G191" s="65"/>
      <c r="H191" s="61" t="e">
        <f t="shared" si="16"/>
        <v>#DIV/0!</v>
      </c>
      <c r="I191" s="61" t="e">
        <f t="shared" si="17"/>
        <v>#DIV/0!</v>
      </c>
    </row>
    <row r="192" spans="1:9" s="21" customFormat="1" ht="18.75" customHeight="1">
      <c r="A192" s="25">
        <v>167</v>
      </c>
      <c r="B192" s="91" t="s">
        <v>935</v>
      </c>
      <c r="C192" s="617">
        <v>810000</v>
      </c>
      <c r="D192" s="616"/>
      <c r="E192" s="650">
        <f>SUM(E193+E199+E218+E230)</f>
        <v>0</v>
      </c>
      <c r="F192" s="650">
        <f t="shared" ref="F192:G192" si="25">SUM(F193+F199+F218+F230)</f>
        <v>0</v>
      </c>
      <c r="G192" s="650">
        <f t="shared" si="25"/>
        <v>0</v>
      </c>
      <c r="H192" s="94" t="e">
        <f t="shared" si="16"/>
        <v>#DIV/0!</v>
      </c>
      <c r="I192" s="94" t="e">
        <f t="shared" si="17"/>
        <v>#DIV/0!</v>
      </c>
    </row>
    <row r="193" spans="1:9" s="21" customFormat="1" ht="24">
      <c r="A193" s="25">
        <v>168</v>
      </c>
      <c r="B193" s="39" t="s">
        <v>923</v>
      </c>
      <c r="C193" s="601">
        <v>811000</v>
      </c>
      <c r="D193" s="597"/>
      <c r="E193" s="511">
        <f>SUM(E194+E197+E198)</f>
        <v>0</v>
      </c>
      <c r="F193" s="511">
        <f t="shared" ref="F193:G193" si="26">SUM(F194+F197+F198)</f>
        <v>0</v>
      </c>
      <c r="G193" s="511">
        <f t="shared" si="26"/>
        <v>0</v>
      </c>
      <c r="H193" s="61" t="e">
        <f t="shared" si="16"/>
        <v>#DIV/0!</v>
      </c>
      <c r="I193" s="61" t="e">
        <f t="shared" si="17"/>
        <v>#DIV/0!</v>
      </c>
    </row>
    <row r="194" spans="1:9" s="21" customFormat="1" ht="12">
      <c r="A194" s="25">
        <v>169</v>
      </c>
      <c r="B194" s="53" t="s">
        <v>922</v>
      </c>
      <c r="C194" s="589">
        <v>811100</v>
      </c>
      <c r="D194" s="597"/>
      <c r="E194" s="592">
        <f>SUM(E195+E196)</f>
        <v>0</v>
      </c>
      <c r="F194" s="592">
        <f t="shared" ref="F194:G194" si="27">SUM(F195+F196)</f>
        <v>0</v>
      </c>
      <c r="G194" s="592">
        <f t="shared" si="27"/>
        <v>0</v>
      </c>
      <c r="H194" s="61" t="e">
        <f t="shared" si="16"/>
        <v>#DIV/0!</v>
      </c>
      <c r="I194" s="61" t="e">
        <f t="shared" si="17"/>
        <v>#DIV/0!</v>
      </c>
    </row>
    <row r="195" spans="1:9" s="21" customFormat="1" ht="12.75" customHeight="1">
      <c r="A195" s="25">
        <v>170</v>
      </c>
      <c r="B195" s="53" t="s">
        <v>829</v>
      </c>
      <c r="C195" s="589">
        <v>811110</v>
      </c>
      <c r="D195" s="597"/>
      <c r="E195" s="592"/>
      <c r="F195" s="65"/>
      <c r="G195" s="65"/>
      <c r="H195" s="61" t="e">
        <f t="shared" si="16"/>
        <v>#DIV/0!</v>
      </c>
      <c r="I195" s="61" t="e">
        <f t="shared" si="17"/>
        <v>#DIV/0!</v>
      </c>
    </row>
    <row r="196" spans="1:9" s="21" customFormat="1" ht="12">
      <c r="A196" s="25">
        <v>171</v>
      </c>
      <c r="B196" s="58" t="s">
        <v>830</v>
      </c>
      <c r="C196" s="596">
        <v>811120</v>
      </c>
      <c r="D196" s="597"/>
      <c r="E196" s="592"/>
      <c r="F196" s="65"/>
      <c r="G196" s="65"/>
      <c r="H196" s="61" t="e">
        <f t="shared" si="16"/>
        <v>#DIV/0!</v>
      </c>
      <c r="I196" s="61" t="e">
        <f t="shared" si="17"/>
        <v>#DIV/0!</v>
      </c>
    </row>
    <row r="197" spans="1:9" s="21" customFormat="1" ht="12">
      <c r="A197" s="25">
        <v>172</v>
      </c>
      <c r="B197" s="53" t="s">
        <v>831</v>
      </c>
      <c r="C197" s="589">
        <v>811200</v>
      </c>
      <c r="D197" s="597"/>
      <c r="E197" s="592"/>
      <c r="F197" s="65"/>
      <c r="G197" s="65"/>
      <c r="H197" s="61" t="e">
        <f t="shared" si="16"/>
        <v>#DIV/0!</v>
      </c>
      <c r="I197" s="61" t="e">
        <f t="shared" si="17"/>
        <v>#DIV/0!</v>
      </c>
    </row>
    <row r="198" spans="1:9" s="21" customFormat="1" ht="12">
      <c r="A198" s="25">
        <v>173</v>
      </c>
      <c r="B198" s="53" t="s">
        <v>832</v>
      </c>
      <c r="C198" s="589">
        <v>811900</v>
      </c>
      <c r="D198" s="597"/>
      <c r="E198" s="592"/>
      <c r="F198" s="65"/>
      <c r="G198" s="65"/>
      <c r="H198" s="61" t="e">
        <f t="shared" si="16"/>
        <v>#DIV/0!</v>
      </c>
      <c r="I198" s="61" t="e">
        <f t="shared" si="17"/>
        <v>#DIV/0!</v>
      </c>
    </row>
    <row r="199" spans="1:9" s="34" customFormat="1" ht="24">
      <c r="A199" s="25">
        <v>174</v>
      </c>
      <c r="B199" s="39" t="s">
        <v>934</v>
      </c>
      <c r="C199" s="601">
        <v>813000</v>
      </c>
      <c r="D199" s="595"/>
      <c r="E199" s="511">
        <f>SUM(E200+E208+E211+E212+E213+E216+E217)</f>
        <v>0</v>
      </c>
      <c r="F199" s="511">
        <f t="shared" ref="F199:G199" si="28">SUM(F200+F208+F211+F212+F213+F216+F217)</f>
        <v>0</v>
      </c>
      <c r="G199" s="511">
        <f t="shared" si="28"/>
        <v>0</v>
      </c>
      <c r="H199" s="61" t="e">
        <f t="shared" si="16"/>
        <v>#DIV/0!</v>
      </c>
      <c r="I199" s="61" t="e">
        <f t="shared" si="17"/>
        <v>#DIV/0!</v>
      </c>
    </row>
    <row r="200" spans="1:9" s="21" customFormat="1" ht="24">
      <c r="A200" s="25">
        <v>175</v>
      </c>
      <c r="B200" s="35" t="s">
        <v>924</v>
      </c>
      <c r="C200" s="601">
        <v>813100</v>
      </c>
      <c r="D200" s="595"/>
      <c r="E200" s="511">
        <f>SUM(E201)</f>
        <v>0</v>
      </c>
      <c r="F200" s="511">
        <f t="shared" ref="F200:G200" si="29">SUM(F201)</f>
        <v>0</v>
      </c>
      <c r="G200" s="511">
        <f t="shared" si="29"/>
        <v>0</v>
      </c>
      <c r="H200" s="61" t="e">
        <f t="shared" si="16"/>
        <v>#DIV/0!</v>
      </c>
      <c r="I200" s="61" t="e">
        <f t="shared" si="17"/>
        <v>#DIV/0!</v>
      </c>
    </row>
    <row r="201" spans="1:9" s="21" customFormat="1" ht="24">
      <c r="A201" s="25">
        <v>176</v>
      </c>
      <c r="B201" s="35" t="s">
        <v>925</v>
      </c>
      <c r="C201" s="601">
        <v>813110</v>
      </c>
      <c r="D201" s="594"/>
      <c r="E201" s="511">
        <f>SUM(E202:E207)</f>
        <v>0</v>
      </c>
      <c r="F201" s="511">
        <f t="shared" ref="F201:G201" si="30">SUM(F202:F207)</f>
        <v>0</v>
      </c>
      <c r="G201" s="511">
        <f t="shared" si="30"/>
        <v>0</v>
      </c>
      <c r="H201" s="61" t="e">
        <f t="shared" si="16"/>
        <v>#DIV/0!</v>
      </c>
      <c r="I201" s="61" t="e">
        <f t="shared" si="17"/>
        <v>#DIV/0!</v>
      </c>
    </row>
    <row r="202" spans="1:9" s="21" customFormat="1" ht="12">
      <c r="A202" s="25">
        <v>177</v>
      </c>
      <c r="B202" s="27" t="s">
        <v>746</v>
      </c>
      <c r="C202" s="608">
        <v>813111</v>
      </c>
      <c r="D202" s="597"/>
      <c r="E202" s="592"/>
      <c r="F202" s="65"/>
      <c r="G202" s="65"/>
      <c r="H202" s="61" t="e">
        <f t="shared" si="16"/>
        <v>#DIV/0!</v>
      </c>
      <c r="I202" s="61" t="e">
        <f t="shared" si="17"/>
        <v>#DIV/0!</v>
      </c>
    </row>
    <row r="203" spans="1:9" s="21" customFormat="1" ht="12">
      <c r="A203" s="25">
        <v>178</v>
      </c>
      <c r="B203" s="27" t="s">
        <v>747</v>
      </c>
      <c r="C203" s="608">
        <v>813112</v>
      </c>
      <c r="D203" s="597"/>
      <c r="E203" s="592"/>
      <c r="F203" s="65"/>
      <c r="G203" s="65"/>
      <c r="H203" s="61" t="e">
        <f t="shared" si="16"/>
        <v>#DIV/0!</v>
      </c>
      <c r="I203" s="61" t="e">
        <f t="shared" si="17"/>
        <v>#DIV/0!</v>
      </c>
    </row>
    <row r="204" spans="1:9" s="21" customFormat="1" ht="12">
      <c r="A204" s="25">
        <v>179</v>
      </c>
      <c r="B204" s="27" t="s">
        <v>748</v>
      </c>
      <c r="C204" s="608">
        <v>813113</v>
      </c>
      <c r="D204" s="597"/>
      <c r="E204" s="592"/>
      <c r="F204" s="65"/>
      <c r="G204" s="65"/>
      <c r="H204" s="61" t="e">
        <f t="shared" si="16"/>
        <v>#DIV/0!</v>
      </c>
      <c r="I204" s="61" t="e">
        <f t="shared" si="17"/>
        <v>#DIV/0!</v>
      </c>
    </row>
    <row r="205" spans="1:9" s="21" customFormat="1" ht="12">
      <c r="A205" s="25">
        <v>180</v>
      </c>
      <c r="B205" s="27" t="s">
        <v>749</v>
      </c>
      <c r="C205" s="608">
        <v>813114</v>
      </c>
      <c r="D205" s="597"/>
      <c r="E205" s="592"/>
      <c r="F205" s="65"/>
      <c r="G205" s="65"/>
      <c r="H205" s="61" t="e">
        <f t="shared" si="16"/>
        <v>#DIV/0!</v>
      </c>
      <c r="I205" s="61" t="e">
        <f t="shared" si="17"/>
        <v>#DIV/0!</v>
      </c>
    </row>
    <row r="206" spans="1:9" s="21" customFormat="1" ht="12">
      <c r="A206" s="25">
        <v>181</v>
      </c>
      <c r="B206" s="27" t="s">
        <v>750</v>
      </c>
      <c r="C206" s="608">
        <v>813115</v>
      </c>
      <c r="D206" s="597"/>
      <c r="E206" s="592"/>
      <c r="F206" s="65"/>
      <c r="G206" s="65"/>
      <c r="H206" s="61" t="e">
        <f t="shared" si="16"/>
        <v>#DIV/0!</v>
      </c>
      <c r="I206" s="61" t="e">
        <f t="shared" si="17"/>
        <v>#DIV/0!</v>
      </c>
    </row>
    <row r="207" spans="1:9" s="29" customFormat="1" ht="12">
      <c r="A207" s="25">
        <v>182</v>
      </c>
      <c r="B207" s="27" t="s">
        <v>751</v>
      </c>
      <c r="C207" s="608">
        <v>813116</v>
      </c>
      <c r="D207" s="597"/>
      <c r="E207" s="592"/>
      <c r="F207" s="65"/>
      <c r="G207" s="65"/>
      <c r="H207" s="61" t="e">
        <f t="shared" si="16"/>
        <v>#DIV/0!</v>
      </c>
      <c r="I207" s="61" t="e">
        <f t="shared" si="17"/>
        <v>#DIV/0!</v>
      </c>
    </row>
    <row r="208" spans="1:9" s="21" customFormat="1" ht="24">
      <c r="A208" s="25">
        <v>183</v>
      </c>
      <c r="B208" s="35" t="s">
        <v>926</v>
      </c>
      <c r="C208" s="601">
        <v>813200</v>
      </c>
      <c r="D208" s="595"/>
      <c r="E208" s="511">
        <f>SUM(E209:E210)</f>
        <v>0</v>
      </c>
      <c r="F208" s="511">
        <f t="shared" ref="F208:G208" si="31">SUM(F209:F210)</f>
        <v>0</v>
      </c>
      <c r="G208" s="511">
        <f t="shared" si="31"/>
        <v>0</v>
      </c>
      <c r="H208" s="61" t="e">
        <f t="shared" si="16"/>
        <v>#DIV/0!</v>
      </c>
      <c r="I208" s="61" t="e">
        <f t="shared" si="17"/>
        <v>#DIV/0!</v>
      </c>
    </row>
    <row r="209" spans="1:9" s="34" customFormat="1" ht="12">
      <c r="A209" s="25">
        <v>184</v>
      </c>
      <c r="B209" s="35" t="s">
        <v>833</v>
      </c>
      <c r="C209" s="589">
        <v>813210</v>
      </c>
      <c r="D209" s="594"/>
      <c r="E209" s="592"/>
      <c r="F209" s="512"/>
      <c r="G209" s="512"/>
      <c r="H209" s="61" t="e">
        <f t="shared" si="16"/>
        <v>#DIV/0!</v>
      </c>
      <c r="I209" s="61" t="e">
        <f t="shared" si="17"/>
        <v>#DIV/0!</v>
      </c>
    </row>
    <row r="210" spans="1:9" s="29" customFormat="1" ht="13.5" customHeight="1">
      <c r="A210" s="25">
        <v>185</v>
      </c>
      <c r="B210" s="35" t="s">
        <v>834</v>
      </c>
      <c r="C210" s="589">
        <v>813220</v>
      </c>
      <c r="D210" s="594"/>
      <c r="E210" s="592"/>
      <c r="F210" s="65"/>
      <c r="G210" s="65"/>
      <c r="H210" s="61" t="e">
        <f t="shared" si="16"/>
        <v>#DIV/0!</v>
      </c>
      <c r="I210" s="61" t="e">
        <f t="shared" si="17"/>
        <v>#DIV/0!</v>
      </c>
    </row>
    <row r="211" spans="1:9" s="21" customFormat="1" ht="14.25" customHeight="1">
      <c r="A211" s="25">
        <v>186</v>
      </c>
      <c r="B211" s="58" t="s">
        <v>835</v>
      </c>
      <c r="C211" s="601">
        <v>813300</v>
      </c>
      <c r="D211" s="595"/>
      <c r="E211" s="511"/>
      <c r="F211" s="63"/>
      <c r="G211" s="63"/>
      <c r="H211" s="61" t="e">
        <f t="shared" si="16"/>
        <v>#DIV/0!</v>
      </c>
      <c r="I211" s="61" t="e">
        <f t="shared" si="17"/>
        <v>#DIV/0!</v>
      </c>
    </row>
    <row r="212" spans="1:9" s="21" customFormat="1" ht="24">
      <c r="A212" s="25">
        <v>187</v>
      </c>
      <c r="B212" s="35" t="s">
        <v>876</v>
      </c>
      <c r="C212" s="601">
        <v>813400</v>
      </c>
      <c r="D212" s="595"/>
      <c r="E212" s="511"/>
      <c r="F212" s="63"/>
      <c r="G212" s="63"/>
      <c r="H212" s="61" t="e">
        <f t="shared" si="16"/>
        <v>#DIV/0!</v>
      </c>
      <c r="I212" s="61" t="e">
        <f t="shared" si="17"/>
        <v>#DIV/0!</v>
      </c>
    </row>
    <row r="213" spans="1:9" s="21" customFormat="1" ht="24">
      <c r="A213" s="25">
        <v>188</v>
      </c>
      <c r="B213" s="35" t="s">
        <v>927</v>
      </c>
      <c r="C213" s="601">
        <v>813500</v>
      </c>
      <c r="D213" s="595"/>
      <c r="E213" s="511">
        <f>SUM(E214:E215)</f>
        <v>0</v>
      </c>
      <c r="F213" s="511">
        <f t="shared" ref="F213:G213" si="32">SUM(F214:F215)</f>
        <v>0</v>
      </c>
      <c r="G213" s="511">
        <f t="shared" si="32"/>
        <v>0</v>
      </c>
      <c r="H213" s="61" t="e">
        <f t="shared" si="16"/>
        <v>#DIV/0!</v>
      </c>
      <c r="I213" s="61" t="e">
        <f t="shared" si="17"/>
        <v>#DIV/0!</v>
      </c>
    </row>
    <row r="214" spans="1:9" s="34" customFormat="1" ht="25.5" customHeight="1">
      <c r="A214" s="25">
        <v>189</v>
      </c>
      <c r="B214" s="35" t="s">
        <v>877</v>
      </c>
      <c r="C214" s="589">
        <v>813510</v>
      </c>
      <c r="D214" s="594"/>
      <c r="E214" s="592"/>
      <c r="F214" s="65"/>
      <c r="G214" s="65"/>
      <c r="H214" s="61" t="e">
        <f t="shared" si="16"/>
        <v>#DIV/0!</v>
      </c>
      <c r="I214" s="61" t="e">
        <f t="shared" si="17"/>
        <v>#DIV/0!</v>
      </c>
    </row>
    <row r="215" spans="1:9" s="21" customFormat="1" ht="24">
      <c r="A215" s="25">
        <v>190</v>
      </c>
      <c r="B215" s="35" t="s">
        <v>878</v>
      </c>
      <c r="C215" s="589">
        <v>813520</v>
      </c>
      <c r="D215" s="594"/>
      <c r="E215" s="592"/>
      <c r="F215" s="65"/>
      <c r="G215" s="65"/>
      <c r="H215" s="61" t="e">
        <f t="shared" si="16"/>
        <v>#DIV/0!</v>
      </c>
      <c r="I215" s="61" t="e">
        <f t="shared" si="17"/>
        <v>#DIV/0!</v>
      </c>
    </row>
    <row r="216" spans="1:9" s="21" customFormat="1" ht="15" customHeight="1">
      <c r="A216" s="25">
        <v>191</v>
      </c>
      <c r="B216" s="53" t="s">
        <v>836</v>
      </c>
      <c r="C216" s="601">
        <v>813600</v>
      </c>
      <c r="D216" s="595"/>
      <c r="E216" s="511"/>
      <c r="F216" s="511"/>
      <c r="G216" s="511"/>
      <c r="H216" s="61" t="e">
        <f t="shared" si="16"/>
        <v>#DIV/0!</v>
      </c>
      <c r="I216" s="61" t="e">
        <f t="shared" si="17"/>
        <v>#DIV/0!</v>
      </c>
    </row>
    <row r="217" spans="1:9" s="34" customFormat="1" ht="12">
      <c r="A217" s="25">
        <v>192</v>
      </c>
      <c r="B217" s="35" t="s">
        <v>837</v>
      </c>
      <c r="C217" s="601">
        <v>813700</v>
      </c>
      <c r="D217" s="595"/>
      <c r="E217" s="511"/>
      <c r="F217" s="63"/>
      <c r="G217" s="63"/>
      <c r="H217" s="61" t="e">
        <f t="shared" si="16"/>
        <v>#DIV/0!</v>
      </c>
      <c r="I217" s="61" t="e">
        <f t="shared" si="17"/>
        <v>#DIV/0!</v>
      </c>
    </row>
    <row r="218" spans="1:9" s="34" customFormat="1" ht="21" customHeight="1">
      <c r="A218" s="25">
        <v>193</v>
      </c>
      <c r="B218" s="39" t="s">
        <v>939</v>
      </c>
      <c r="C218" s="601">
        <v>814000</v>
      </c>
      <c r="D218" s="595"/>
      <c r="E218" s="511">
        <f>SUM(E219+E220+E221)</f>
        <v>0</v>
      </c>
      <c r="F218" s="511">
        <f t="shared" ref="F218:G218" si="33">SUM(F219+F220+F221)</f>
        <v>0</v>
      </c>
      <c r="G218" s="511">
        <f t="shared" si="33"/>
        <v>0</v>
      </c>
      <c r="H218" s="61" t="e">
        <f t="shared" si="16"/>
        <v>#DIV/0!</v>
      </c>
      <c r="I218" s="61" t="e">
        <f t="shared" si="17"/>
        <v>#DIV/0!</v>
      </c>
    </row>
    <row r="219" spans="1:9" s="21" customFormat="1" ht="12">
      <c r="A219" s="25">
        <v>194</v>
      </c>
      <c r="B219" s="35" t="s">
        <v>841</v>
      </c>
      <c r="C219" s="589">
        <v>814100</v>
      </c>
      <c r="D219" s="595"/>
      <c r="E219" s="592"/>
      <c r="F219" s="64"/>
      <c r="G219" s="65"/>
      <c r="H219" s="61" t="e">
        <f t="shared" ref="H219:H241" si="34">SUM(F219/E219)</f>
        <v>#DIV/0!</v>
      </c>
      <c r="I219" s="61" t="e">
        <f t="shared" ref="I219:I241" si="35">SUM(F219/G219)</f>
        <v>#DIV/0!</v>
      </c>
    </row>
    <row r="220" spans="1:9" s="21" customFormat="1" ht="12">
      <c r="A220" s="25">
        <v>195</v>
      </c>
      <c r="B220" s="53" t="s">
        <v>840</v>
      </c>
      <c r="C220" s="589">
        <v>814200</v>
      </c>
      <c r="D220" s="595"/>
      <c r="E220" s="592"/>
      <c r="F220" s="64"/>
      <c r="G220" s="65"/>
      <c r="H220" s="61" t="e">
        <f t="shared" si="34"/>
        <v>#DIV/0!</v>
      </c>
      <c r="I220" s="61" t="e">
        <f t="shared" si="35"/>
        <v>#DIV/0!</v>
      </c>
    </row>
    <row r="221" spans="1:9" s="21" customFormat="1" ht="12">
      <c r="A221" s="25">
        <v>196</v>
      </c>
      <c r="B221" s="53" t="s">
        <v>928</v>
      </c>
      <c r="C221" s="589">
        <v>814300</v>
      </c>
      <c r="D221" s="595"/>
      <c r="E221" s="63">
        <f>SUM(E222+E223+E229)</f>
        <v>0</v>
      </c>
      <c r="F221" s="63">
        <f>SUM(F222+F223+F229)</f>
        <v>0</v>
      </c>
      <c r="G221" s="63">
        <f>SUM(G222+G223+G229)</f>
        <v>0</v>
      </c>
      <c r="H221" s="61" t="e">
        <f t="shared" si="34"/>
        <v>#DIV/0!</v>
      </c>
      <c r="I221" s="61" t="e">
        <f t="shared" si="35"/>
        <v>#DIV/0!</v>
      </c>
    </row>
    <row r="222" spans="1:9" s="21" customFormat="1" ht="12">
      <c r="A222" s="25">
        <v>197</v>
      </c>
      <c r="B222" s="35" t="s">
        <v>879</v>
      </c>
      <c r="C222" s="589">
        <v>814310</v>
      </c>
      <c r="D222" s="594"/>
      <c r="E222" s="635"/>
      <c r="F222" s="592"/>
      <c r="G222" s="512"/>
      <c r="H222" s="61" t="e">
        <f t="shared" si="34"/>
        <v>#DIV/0!</v>
      </c>
      <c r="I222" s="61" t="e">
        <f t="shared" si="35"/>
        <v>#DIV/0!</v>
      </c>
    </row>
    <row r="223" spans="1:9" s="21" customFormat="1" ht="24">
      <c r="A223" s="25">
        <v>198</v>
      </c>
      <c r="B223" s="35" t="s">
        <v>929</v>
      </c>
      <c r="C223" s="589">
        <v>814320</v>
      </c>
      <c r="D223" s="594"/>
      <c r="E223" s="64">
        <f>SUM(E224:E228)</f>
        <v>0</v>
      </c>
      <c r="F223" s="64">
        <f>SUM(F224:F228)</f>
        <v>0</v>
      </c>
      <c r="G223" s="64">
        <f>SUM(G224:G228)</f>
        <v>0</v>
      </c>
      <c r="H223" s="61" t="e">
        <f t="shared" si="34"/>
        <v>#DIV/0!</v>
      </c>
      <c r="I223" s="61" t="e">
        <f t="shared" si="35"/>
        <v>#DIV/0!</v>
      </c>
    </row>
    <row r="224" spans="1:9" s="21" customFormat="1" ht="12">
      <c r="A224" s="25">
        <v>199</v>
      </c>
      <c r="B224" s="27" t="s">
        <v>753</v>
      </c>
      <c r="C224" s="608">
        <v>814321</v>
      </c>
      <c r="D224" s="597"/>
      <c r="E224" s="592"/>
      <c r="F224" s="64"/>
      <c r="G224" s="65"/>
      <c r="H224" s="61" t="e">
        <f t="shared" si="34"/>
        <v>#DIV/0!</v>
      </c>
      <c r="I224" s="61" t="e">
        <f t="shared" si="35"/>
        <v>#DIV/0!</v>
      </c>
    </row>
    <row r="225" spans="1:9" s="21" customFormat="1" ht="12">
      <c r="A225" s="25">
        <v>200</v>
      </c>
      <c r="B225" s="27" t="s">
        <v>754</v>
      </c>
      <c r="C225" s="608">
        <v>814322</v>
      </c>
      <c r="D225" s="597"/>
      <c r="E225" s="592"/>
      <c r="F225" s="64"/>
      <c r="G225" s="65"/>
      <c r="H225" s="61" t="e">
        <f t="shared" si="34"/>
        <v>#DIV/0!</v>
      </c>
      <c r="I225" s="61" t="e">
        <f t="shared" si="35"/>
        <v>#DIV/0!</v>
      </c>
    </row>
    <row r="226" spans="1:9" s="21" customFormat="1" ht="12">
      <c r="A226" s="25">
        <v>201</v>
      </c>
      <c r="B226" s="27" t="s">
        <v>755</v>
      </c>
      <c r="C226" s="608">
        <v>814323</v>
      </c>
      <c r="D226" s="597"/>
      <c r="E226" s="592"/>
      <c r="F226" s="64"/>
      <c r="G226" s="65"/>
      <c r="H226" s="61" t="e">
        <f t="shared" si="34"/>
        <v>#DIV/0!</v>
      </c>
      <c r="I226" s="61" t="e">
        <f t="shared" si="35"/>
        <v>#DIV/0!</v>
      </c>
    </row>
    <row r="227" spans="1:9" s="21" customFormat="1" ht="12">
      <c r="A227" s="25">
        <v>202</v>
      </c>
      <c r="B227" s="27" t="s">
        <v>756</v>
      </c>
      <c r="C227" s="608">
        <v>814324</v>
      </c>
      <c r="D227" s="597"/>
      <c r="E227" s="592"/>
      <c r="F227" s="64"/>
      <c r="G227" s="65"/>
      <c r="H227" s="61" t="e">
        <f t="shared" si="34"/>
        <v>#DIV/0!</v>
      </c>
      <c r="I227" s="61" t="e">
        <f t="shared" si="35"/>
        <v>#DIV/0!</v>
      </c>
    </row>
    <row r="228" spans="1:9" s="34" customFormat="1" ht="12">
      <c r="A228" s="25">
        <v>203</v>
      </c>
      <c r="B228" s="27" t="s">
        <v>757</v>
      </c>
      <c r="C228" s="608">
        <v>814325</v>
      </c>
      <c r="D228" s="597"/>
      <c r="E228" s="592"/>
      <c r="F228" s="64"/>
      <c r="G228" s="65"/>
      <c r="H228" s="61" t="e">
        <f t="shared" si="34"/>
        <v>#DIV/0!</v>
      </c>
      <c r="I228" s="61" t="e">
        <f t="shared" si="35"/>
        <v>#DIV/0!</v>
      </c>
    </row>
    <row r="229" spans="1:9" s="21" customFormat="1" ht="12">
      <c r="A229" s="25">
        <v>204</v>
      </c>
      <c r="B229" s="35" t="s">
        <v>838</v>
      </c>
      <c r="C229" s="589">
        <v>814330</v>
      </c>
      <c r="D229" s="594"/>
      <c r="E229" s="592"/>
      <c r="F229" s="592"/>
      <c r="G229" s="512"/>
      <c r="H229" s="61" t="e">
        <f t="shared" si="34"/>
        <v>#DIV/0!</v>
      </c>
      <c r="I229" s="61" t="e">
        <f t="shared" si="35"/>
        <v>#DIV/0!</v>
      </c>
    </row>
    <row r="230" spans="1:9" s="34" customFormat="1" ht="18.75" customHeight="1">
      <c r="A230" s="25">
        <v>205</v>
      </c>
      <c r="B230" s="39" t="s">
        <v>930</v>
      </c>
      <c r="C230" s="601">
        <v>815000</v>
      </c>
      <c r="D230" s="595"/>
      <c r="E230" s="511">
        <f>SUM(E231:E233)</f>
        <v>0</v>
      </c>
      <c r="F230" s="511">
        <f t="shared" ref="F230:G230" si="36">SUM(F231:F233)</f>
        <v>0</v>
      </c>
      <c r="G230" s="511">
        <f t="shared" si="36"/>
        <v>0</v>
      </c>
      <c r="H230" s="61" t="e">
        <f t="shared" si="34"/>
        <v>#DIV/0!</v>
      </c>
      <c r="I230" s="61" t="e">
        <f t="shared" si="35"/>
        <v>#DIV/0!</v>
      </c>
    </row>
    <row r="231" spans="1:9" s="21" customFormat="1" ht="12">
      <c r="A231" s="25">
        <v>206</v>
      </c>
      <c r="B231" s="35" t="s">
        <v>841</v>
      </c>
      <c r="C231" s="589">
        <v>815100</v>
      </c>
      <c r="D231" s="595"/>
      <c r="E231" s="592"/>
      <c r="F231" s="65"/>
      <c r="G231" s="65"/>
      <c r="H231" s="61" t="e">
        <f t="shared" si="34"/>
        <v>#DIV/0!</v>
      </c>
      <c r="I231" s="61" t="e">
        <f t="shared" si="35"/>
        <v>#DIV/0!</v>
      </c>
    </row>
    <row r="232" spans="1:9" s="21" customFormat="1" ht="12">
      <c r="A232" s="25">
        <v>207</v>
      </c>
      <c r="B232" s="35" t="s">
        <v>840</v>
      </c>
      <c r="C232" s="589">
        <v>815200</v>
      </c>
      <c r="D232" s="595"/>
      <c r="E232" s="592"/>
      <c r="F232" s="65"/>
      <c r="G232" s="65"/>
      <c r="H232" s="61" t="e">
        <f t="shared" si="34"/>
        <v>#DIV/0!</v>
      </c>
      <c r="I232" s="61" t="e">
        <f t="shared" si="35"/>
        <v>#DIV/0!</v>
      </c>
    </row>
    <row r="233" spans="1:9" s="21" customFormat="1" ht="12">
      <c r="A233" s="25">
        <v>208</v>
      </c>
      <c r="B233" s="35" t="s">
        <v>931</v>
      </c>
      <c r="C233" s="589">
        <v>815300</v>
      </c>
      <c r="D233" s="595"/>
      <c r="E233" s="511">
        <f>SUM(E234+E235+E241)</f>
        <v>0</v>
      </c>
      <c r="F233" s="511">
        <f t="shared" ref="F233:G233" si="37">SUM(F234+F235+F241)</f>
        <v>0</v>
      </c>
      <c r="G233" s="511">
        <f t="shared" si="37"/>
        <v>0</v>
      </c>
      <c r="H233" s="61" t="e">
        <f t="shared" si="34"/>
        <v>#DIV/0!</v>
      </c>
      <c r="I233" s="61" t="e">
        <f t="shared" si="35"/>
        <v>#DIV/0!</v>
      </c>
    </row>
    <row r="234" spans="1:9" s="21" customFormat="1" ht="12">
      <c r="A234" s="25">
        <v>209</v>
      </c>
      <c r="B234" s="35" t="s">
        <v>880</v>
      </c>
      <c r="C234" s="589">
        <v>815310</v>
      </c>
      <c r="D234" s="594"/>
      <c r="E234" s="592"/>
      <c r="F234" s="65"/>
      <c r="G234" s="65"/>
      <c r="H234" s="61" t="e">
        <f t="shared" si="34"/>
        <v>#DIV/0!</v>
      </c>
      <c r="I234" s="61" t="e">
        <f t="shared" si="35"/>
        <v>#DIV/0!</v>
      </c>
    </row>
    <row r="235" spans="1:9" s="21" customFormat="1" ht="24">
      <c r="A235" s="25">
        <v>210</v>
      </c>
      <c r="B235" s="35" t="s">
        <v>932</v>
      </c>
      <c r="C235" s="589">
        <v>815320</v>
      </c>
      <c r="D235" s="594"/>
      <c r="E235" s="511">
        <f>SUM(E236:E240)</f>
        <v>0</v>
      </c>
      <c r="F235" s="511">
        <f t="shared" ref="F235:G235" si="38">SUM(F236:F240)</f>
        <v>0</v>
      </c>
      <c r="G235" s="511">
        <f t="shared" si="38"/>
        <v>0</v>
      </c>
      <c r="H235" s="61" t="e">
        <f t="shared" si="34"/>
        <v>#DIV/0!</v>
      </c>
      <c r="I235" s="61" t="e">
        <f t="shared" si="35"/>
        <v>#DIV/0!</v>
      </c>
    </row>
    <row r="236" spans="1:9" s="21" customFormat="1" ht="12">
      <c r="A236" s="25">
        <v>211</v>
      </c>
      <c r="B236" s="27" t="s">
        <v>753</v>
      </c>
      <c r="C236" s="608">
        <v>815321</v>
      </c>
      <c r="D236" s="597"/>
      <c r="E236" s="635"/>
      <c r="F236" s="65"/>
      <c r="G236" s="65"/>
      <c r="H236" s="61" t="e">
        <f t="shared" si="34"/>
        <v>#DIV/0!</v>
      </c>
      <c r="I236" s="61" t="e">
        <f t="shared" si="35"/>
        <v>#DIV/0!</v>
      </c>
    </row>
    <row r="237" spans="1:9" s="21" customFormat="1" ht="12">
      <c r="A237" s="25">
        <v>212</v>
      </c>
      <c r="B237" s="27" t="s">
        <v>754</v>
      </c>
      <c r="C237" s="608">
        <v>815322</v>
      </c>
      <c r="D237" s="597"/>
      <c r="E237" s="635"/>
      <c r="F237" s="65"/>
      <c r="G237" s="65"/>
      <c r="H237" s="61" t="e">
        <f t="shared" si="34"/>
        <v>#DIV/0!</v>
      </c>
      <c r="I237" s="61" t="e">
        <f t="shared" si="35"/>
        <v>#DIV/0!</v>
      </c>
    </row>
    <row r="238" spans="1:9" s="21" customFormat="1" ht="12">
      <c r="A238" s="25">
        <v>213</v>
      </c>
      <c r="B238" s="27" t="s">
        <v>755</v>
      </c>
      <c r="C238" s="608">
        <v>815323</v>
      </c>
      <c r="D238" s="597"/>
      <c r="E238" s="635"/>
      <c r="F238" s="65"/>
      <c r="G238" s="65"/>
      <c r="H238" s="61" t="e">
        <f t="shared" si="34"/>
        <v>#DIV/0!</v>
      </c>
      <c r="I238" s="61" t="e">
        <f t="shared" si="35"/>
        <v>#DIV/0!</v>
      </c>
    </row>
    <row r="239" spans="1:9" s="34" customFormat="1" ht="12">
      <c r="A239" s="25">
        <v>214</v>
      </c>
      <c r="B239" s="27" t="s">
        <v>756</v>
      </c>
      <c r="C239" s="608">
        <v>815324</v>
      </c>
      <c r="D239" s="597"/>
      <c r="E239" s="635"/>
      <c r="F239" s="65"/>
      <c r="G239" s="65"/>
      <c r="H239" s="61" t="e">
        <f t="shared" si="34"/>
        <v>#DIV/0!</v>
      </c>
      <c r="I239" s="61" t="e">
        <f t="shared" si="35"/>
        <v>#DIV/0!</v>
      </c>
    </row>
    <row r="240" spans="1:9" s="21" customFormat="1" ht="12">
      <c r="A240" s="25">
        <v>215</v>
      </c>
      <c r="B240" s="27" t="s">
        <v>757</v>
      </c>
      <c r="C240" s="608">
        <v>815325</v>
      </c>
      <c r="D240" s="597"/>
      <c r="E240" s="635"/>
      <c r="F240" s="65"/>
      <c r="G240" s="65"/>
      <c r="H240" s="61" t="e">
        <f t="shared" si="34"/>
        <v>#DIV/0!</v>
      </c>
      <c r="I240" s="61" t="e">
        <f t="shared" si="35"/>
        <v>#DIV/0!</v>
      </c>
    </row>
    <row r="241" spans="1:9" s="21" customFormat="1" ht="12">
      <c r="A241" s="25">
        <v>216</v>
      </c>
      <c r="B241" s="35" t="s">
        <v>839</v>
      </c>
      <c r="C241" s="589">
        <v>815330</v>
      </c>
      <c r="D241" s="594"/>
      <c r="E241" s="635"/>
      <c r="F241" s="65"/>
      <c r="G241" s="65"/>
      <c r="H241" s="61" t="e">
        <f t="shared" si="34"/>
        <v>#DIV/0!</v>
      </c>
      <c r="I241" s="61" t="e">
        <f t="shared" si="35"/>
        <v>#DIV/0!</v>
      </c>
    </row>
    <row r="244" spans="1:9">
      <c r="B244" s="50"/>
      <c r="C244" s="51"/>
      <c r="D244" s="5"/>
      <c r="E244" s="5"/>
      <c r="F244" s="5"/>
      <c r="G244" s="5"/>
      <c r="H244" s="709"/>
      <c r="I244" s="709"/>
    </row>
    <row r="245" spans="1:9">
      <c r="B245" s="50"/>
      <c r="C245" s="51"/>
      <c r="D245" s="5"/>
      <c r="E245" s="5"/>
      <c r="F245" s="5"/>
      <c r="G245" s="5"/>
      <c r="H245" s="5"/>
      <c r="I245" s="5"/>
    </row>
    <row r="246" spans="1:9">
      <c r="B246" s="50"/>
      <c r="C246" s="51"/>
      <c r="D246" s="5"/>
      <c r="E246" s="5"/>
      <c r="F246" s="5"/>
      <c r="G246" s="5"/>
      <c r="H246" s="5"/>
      <c r="I246" s="5"/>
    </row>
    <row r="247" spans="1:9">
      <c r="B247" s="50"/>
      <c r="C247" s="51"/>
      <c r="D247" s="5"/>
      <c r="E247" s="5"/>
      <c r="F247" s="5"/>
      <c r="G247" s="5"/>
      <c r="H247" s="5"/>
      <c r="I247" s="5"/>
    </row>
    <row r="248" spans="1:9">
      <c r="B248" s="50"/>
      <c r="C248" s="51"/>
      <c r="D248" s="5"/>
      <c r="E248" s="5"/>
      <c r="F248" s="5"/>
      <c r="G248" s="5"/>
      <c r="H248" s="5"/>
      <c r="I248" s="5"/>
    </row>
    <row r="249" spans="1:9">
      <c r="B249" s="52"/>
      <c r="C249" s="51"/>
      <c r="D249" s="5"/>
      <c r="E249" s="5"/>
      <c r="F249" s="5"/>
      <c r="G249" s="5"/>
      <c r="H249" s="5"/>
      <c r="I249" s="5"/>
    </row>
    <row r="250" spans="1:9">
      <c r="B250" s="50"/>
      <c r="C250" s="51"/>
      <c r="D250" s="5"/>
      <c r="E250" s="5"/>
      <c r="F250" s="5"/>
      <c r="G250" s="5"/>
      <c r="H250" s="5"/>
      <c r="I250" s="5"/>
    </row>
  </sheetData>
  <mergeCells count="13">
    <mergeCell ref="C22:E22"/>
    <mergeCell ref="G22:H22"/>
    <mergeCell ref="H244:I244"/>
    <mergeCell ref="G15:H15"/>
    <mergeCell ref="H4:I4"/>
    <mergeCell ref="H12:I12"/>
    <mergeCell ref="F7:G7"/>
    <mergeCell ref="F4:G4"/>
    <mergeCell ref="H7:I7"/>
    <mergeCell ref="F9:G9"/>
    <mergeCell ref="H9:I9"/>
    <mergeCell ref="F12:G12"/>
    <mergeCell ref="G17:H17"/>
  </mergeCells>
  <phoneticPr fontId="0" type="noConversion"/>
  <pageMargins left="0.74803149606299213" right="0.74803149606299213" top="0.78740157480314965" bottom="0.35433070866141736" header="0.23622047244094491" footer="0.23622047244094491"/>
  <pageSetup paperSize="9" scale="94" fitToHeight="8" orientation="landscape" cellComments="asDisplayed" copies="4" r:id="rId1"/>
  <headerFooter alignWithMargins="0">
    <oddFooter>&amp;R&amp;P</oddFooter>
  </headerFooter>
  <rowBreaks count="1" manualBreakCount="1">
    <brk id="251" max="4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00"/>
  <sheetViews>
    <sheetView view="pageBreakPreview" zoomScaleSheetLayoutView="100" workbookViewId="0">
      <selection activeCell="D27" sqref="D27"/>
    </sheetView>
  </sheetViews>
  <sheetFormatPr defaultRowHeight="12.75"/>
  <cols>
    <col min="1" max="1" width="4.28515625" style="79" customWidth="1"/>
    <col min="2" max="2" width="46.140625" style="79" customWidth="1"/>
    <col min="3" max="3" width="7.5703125" style="79" customWidth="1"/>
    <col min="4" max="4" width="14.85546875" style="79" customWidth="1"/>
    <col min="5" max="5" width="14.28515625" style="79" customWidth="1"/>
    <col min="6" max="6" width="16" style="79" customWidth="1"/>
    <col min="7" max="7" width="8.28515625" style="79" customWidth="1"/>
    <col min="8" max="8" width="9.85546875" style="79" customWidth="1"/>
    <col min="9" max="9" width="4.85546875" style="79" customWidth="1"/>
    <col min="10" max="11" width="1.5703125" style="79" customWidth="1"/>
    <col min="12" max="12" width="0.42578125" style="79" hidden="1" customWidth="1"/>
    <col min="13" max="14" width="1.5703125" style="79" hidden="1" customWidth="1"/>
    <col min="15" max="16384" width="9.140625" style="79"/>
  </cols>
  <sheetData>
    <row r="1" spans="1:15">
      <c r="A1" s="1" t="s">
        <v>713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>
      <c r="A2" s="1" t="s">
        <v>714</v>
      </c>
      <c r="B2" s="2"/>
      <c r="C2" s="3"/>
      <c r="D2" s="4"/>
      <c r="E2" s="4"/>
      <c r="F2" s="4"/>
      <c r="G2" s="4"/>
      <c r="H2" s="4"/>
      <c r="I2" s="4"/>
      <c r="J2" s="101"/>
      <c r="K2" s="101"/>
      <c r="L2" s="101"/>
      <c r="M2" s="101"/>
      <c r="N2" s="101"/>
    </row>
    <row r="3" spans="1:15" ht="18" customHeight="1">
      <c r="A3" s="1"/>
      <c r="B3" s="2"/>
      <c r="C3" s="3"/>
      <c r="D3" s="5"/>
      <c r="E3" s="478" t="s">
        <v>688</v>
      </c>
      <c r="F3" s="478"/>
      <c r="G3" s="723"/>
      <c r="H3" s="724"/>
      <c r="I3" s="724"/>
      <c r="J3" s="724"/>
      <c r="K3" s="724"/>
      <c r="L3" s="4"/>
      <c r="M3" s="4"/>
      <c r="N3" s="4"/>
    </row>
    <row r="4" spans="1:15">
      <c r="A4" s="1" t="s">
        <v>940</v>
      </c>
      <c r="B4" s="2"/>
      <c r="C4" s="3"/>
      <c r="D4" s="5"/>
      <c r="E4" s="76"/>
      <c r="F4" s="77"/>
      <c r="G4" s="68"/>
      <c r="H4" s="69"/>
      <c r="I4" s="102"/>
      <c r="J4" s="4"/>
      <c r="K4" s="4"/>
      <c r="L4" s="4"/>
      <c r="M4" s="4"/>
      <c r="N4" s="4"/>
    </row>
    <row r="5" spans="1:15">
      <c r="A5" s="6"/>
      <c r="B5" s="7"/>
      <c r="C5" s="8"/>
      <c r="D5" s="103"/>
      <c r="E5" s="76"/>
      <c r="F5" s="78"/>
      <c r="G5" s="68"/>
      <c r="H5" s="69"/>
      <c r="I5" s="102"/>
      <c r="J5" s="104"/>
      <c r="K5" s="104"/>
      <c r="L5" s="104"/>
      <c r="M5" s="104"/>
      <c r="N5" s="104"/>
    </row>
    <row r="6" spans="1:15" ht="17.25" customHeight="1">
      <c r="B6" s="9" t="s">
        <v>695</v>
      </c>
      <c r="C6" s="8"/>
      <c r="D6" s="105"/>
      <c r="E6" s="727" t="s">
        <v>687</v>
      </c>
      <c r="F6" s="727"/>
      <c r="G6" s="725"/>
      <c r="H6" s="726"/>
      <c r="I6" s="726"/>
      <c r="J6" s="726"/>
      <c r="K6" s="726"/>
      <c r="L6" s="8"/>
      <c r="M6" s="8"/>
      <c r="N6" s="8"/>
    </row>
    <row r="7" spans="1:15" ht="7.5" customHeight="1">
      <c r="A7" s="9"/>
      <c r="B7" s="7"/>
      <c r="C7" s="8"/>
      <c r="D7" s="105"/>
      <c r="E7" s="77"/>
      <c r="F7" s="78"/>
      <c r="G7" s="75"/>
      <c r="H7" s="75"/>
      <c r="I7" s="102"/>
      <c r="J7" s="8"/>
      <c r="K7" s="8"/>
      <c r="L7" s="8"/>
      <c r="M7" s="8"/>
      <c r="N7" s="8"/>
    </row>
    <row r="8" spans="1:15" ht="21" customHeight="1">
      <c r="A8" s="9"/>
      <c r="B8" s="470"/>
      <c r="C8" s="8"/>
      <c r="D8" s="105"/>
      <c r="E8" s="727" t="s">
        <v>689</v>
      </c>
      <c r="F8" s="727"/>
      <c r="G8" s="728"/>
      <c r="H8" s="729"/>
      <c r="I8" s="729"/>
      <c r="J8" s="729"/>
      <c r="K8" s="729"/>
      <c r="L8" s="8"/>
      <c r="M8" s="8"/>
      <c r="N8" s="8"/>
    </row>
    <row r="9" spans="1:15">
      <c r="A9" s="9"/>
      <c r="B9" s="7"/>
      <c r="C9" s="8"/>
      <c r="D9" s="105"/>
      <c r="F9" s="78"/>
      <c r="G9" s="70"/>
      <c r="H9" s="75"/>
      <c r="I9" s="102"/>
      <c r="J9" s="8"/>
      <c r="K9" s="8"/>
      <c r="L9" s="8"/>
      <c r="M9" s="8"/>
      <c r="N9" s="8"/>
    </row>
    <row r="10" spans="1:15">
      <c r="B10" s="9" t="s">
        <v>684</v>
      </c>
      <c r="C10" s="11"/>
      <c r="D10" s="5"/>
      <c r="E10" s="76"/>
      <c r="F10" s="77"/>
      <c r="G10" s="75"/>
      <c r="H10" s="75"/>
      <c r="I10" s="75"/>
      <c r="J10" s="5"/>
      <c r="K10" s="5"/>
      <c r="L10" s="5"/>
      <c r="M10" s="5"/>
      <c r="N10" s="5"/>
    </row>
    <row r="11" spans="1:15" ht="24" customHeight="1">
      <c r="A11" s="9"/>
      <c r="B11" s="470"/>
      <c r="C11" s="9"/>
      <c r="D11" s="11"/>
      <c r="E11" s="727" t="s">
        <v>690</v>
      </c>
      <c r="F11" s="727"/>
      <c r="G11" s="730"/>
      <c r="H11" s="731"/>
      <c r="I11" s="731"/>
      <c r="J11" s="731"/>
      <c r="K11" s="731"/>
      <c r="L11" s="5"/>
      <c r="M11" s="5"/>
      <c r="N11" s="5"/>
    </row>
    <row r="12" spans="1:15" ht="18.75" customHeight="1">
      <c r="B12" s="9" t="s">
        <v>685</v>
      </c>
      <c r="C12" s="11"/>
      <c r="D12" s="11"/>
      <c r="G12" s="75"/>
      <c r="H12" s="75"/>
      <c r="I12" s="102"/>
      <c r="J12" s="5"/>
      <c r="K12" s="5"/>
      <c r="L12" s="5"/>
      <c r="M12" s="5"/>
      <c r="N12" s="5"/>
      <c r="O12" s="106"/>
    </row>
    <row r="13" spans="1:15" ht="22.5" customHeight="1">
      <c r="A13" s="9"/>
      <c r="B13" s="470"/>
      <c r="C13" s="11"/>
      <c r="D13" s="11"/>
      <c r="E13" s="738" t="s">
        <v>691</v>
      </c>
      <c r="F13" s="738"/>
      <c r="G13" s="734"/>
      <c r="H13" s="735"/>
      <c r="I13" s="102"/>
      <c r="J13" s="5"/>
      <c r="K13" s="5"/>
      <c r="L13" s="5"/>
      <c r="M13" s="5"/>
      <c r="N13" s="5"/>
    </row>
    <row r="14" spans="1:15" ht="7.5" customHeight="1">
      <c r="A14" s="9"/>
      <c r="B14" s="12"/>
      <c r="C14" s="11"/>
      <c r="D14" s="11"/>
      <c r="E14" s="149"/>
      <c r="F14" s="149"/>
      <c r="G14" s="75"/>
      <c r="H14" s="75"/>
      <c r="I14" s="102"/>
      <c r="J14" s="5"/>
      <c r="K14" s="5"/>
      <c r="L14" s="5"/>
      <c r="M14" s="5"/>
      <c r="N14" s="5"/>
    </row>
    <row r="15" spans="1:15" ht="18.75" customHeight="1">
      <c r="A15" s="9"/>
      <c r="B15" s="12"/>
      <c r="C15" s="11"/>
      <c r="D15" s="11"/>
      <c r="E15" s="738" t="s">
        <v>692</v>
      </c>
      <c r="F15" s="738"/>
      <c r="G15" s="736"/>
      <c r="H15" s="737"/>
      <c r="I15" s="5"/>
      <c r="J15" s="5"/>
      <c r="K15" s="5"/>
      <c r="L15" s="5"/>
      <c r="M15" s="5"/>
      <c r="N15" s="5"/>
    </row>
    <row r="16" spans="1:15">
      <c r="B16" s="9" t="s">
        <v>696</v>
      </c>
      <c r="C16" s="11"/>
      <c r="D16" s="5"/>
      <c r="E16" s="11"/>
      <c r="F16" s="11"/>
      <c r="G16" s="10"/>
      <c r="H16" s="5"/>
      <c r="I16" s="5"/>
      <c r="J16" s="5"/>
      <c r="K16" s="5"/>
      <c r="L16" s="11"/>
      <c r="M16" s="11"/>
      <c r="N16" s="5"/>
    </row>
    <row r="17" spans="1:14" ht="23.25" customHeight="1">
      <c r="B17" s="477"/>
      <c r="D17" s="106"/>
      <c r="E17" s="106"/>
      <c r="F17" s="11"/>
      <c r="G17" s="10"/>
      <c r="H17" s="9"/>
      <c r="I17" s="5"/>
      <c r="M17" s="5"/>
      <c r="N17" s="5"/>
    </row>
    <row r="18" spans="1:14">
      <c r="F18" s="11"/>
      <c r="G18" s="1"/>
      <c r="H18" s="10"/>
      <c r="I18" s="106"/>
      <c r="M18" s="5"/>
      <c r="N18" s="5"/>
    </row>
    <row r="19" spans="1:14" ht="15.75" customHeight="1">
      <c r="A19" s="739" t="s">
        <v>941</v>
      </c>
      <c r="B19" s="739"/>
      <c r="C19" s="739"/>
      <c r="D19" s="739"/>
      <c r="E19" s="739"/>
      <c r="F19" s="739"/>
      <c r="G19" s="739"/>
      <c r="H19" s="739"/>
      <c r="I19" s="739"/>
      <c r="J19" s="739"/>
      <c r="K19" s="739"/>
      <c r="L19" s="739"/>
      <c r="M19" s="739"/>
      <c r="N19" s="739"/>
    </row>
    <row r="20" spans="1:14" ht="18.75" customHeight="1">
      <c r="B20" s="740" t="s">
        <v>697</v>
      </c>
      <c r="C20" s="740"/>
      <c r="D20" s="609"/>
      <c r="E20" s="463" t="s">
        <v>698</v>
      </c>
      <c r="F20" s="655"/>
      <c r="G20" s="476"/>
      <c r="H20" s="476"/>
      <c r="I20" s="476"/>
      <c r="J20" s="476"/>
      <c r="K20" s="476"/>
      <c r="L20" s="476"/>
      <c r="M20" s="476"/>
      <c r="N20" s="476"/>
    </row>
    <row r="21" spans="1:14">
      <c r="A21" s="9"/>
      <c r="B21" s="9"/>
      <c r="C21" s="11"/>
      <c r="D21" s="11"/>
      <c r="E21" s="4"/>
    </row>
    <row r="22" spans="1:14" ht="14.25" customHeight="1">
      <c r="A22" s="107"/>
      <c r="B22" s="108"/>
      <c r="C22" s="108"/>
      <c r="D22" s="109"/>
      <c r="E22" s="76"/>
    </row>
    <row r="23" spans="1:14" ht="99.95" customHeight="1">
      <c r="A23" s="110" t="s">
        <v>942</v>
      </c>
      <c r="B23" s="110" t="s">
        <v>718</v>
      </c>
      <c r="C23" s="110" t="s">
        <v>719</v>
      </c>
      <c r="D23" s="19" t="s">
        <v>726</v>
      </c>
      <c r="E23" s="111" t="s">
        <v>943</v>
      </c>
      <c r="F23" s="111" t="s">
        <v>723</v>
      </c>
      <c r="G23" s="111" t="s">
        <v>944</v>
      </c>
      <c r="H23" s="111" t="s">
        <v>945</v>
      </c>
      <c r="I23" s="732"/>
      <c r="J23" s="732"/>
      <c r="K23" s="732"/>
      <c r="L23" s="732"/>
      <c r="M23" s="732"/>
      <c r="N23" s="732"/>
    </row>
    <row r="24" spans="1:14">
      <c r="A24" s="20"/>
      <c r="B24" s="20"/>
      <c r="C24" s="20"/>
      <c r="D24" s="112">
        <v>1</v>
      </c>
      <c r="E24" s="113">
        <v>2</v>
      </c>
      <c r="F24" s="114">
        <v>3</v>
      </c>
      <c r="G24" s="114">
        <v>4</v>
      </c>
      <c r="H24" s="114">
        <v>5</v>
      </c>
      <c r="I24" s="733"/>
      <c r="J24" s="733"/>
      <c r="K24" s="733"/>
      <c r="L24" s="733"/>
      <c r="M24" s="733"/>
      <c r="N24" s="733"/>
    </row>
    <row r="25" spans="1:14" ht="18.75" customHeight="1">
      <c r="A25" s="115">
        <v>1</v>
      </c>
      <c r="B25" s="116" t="s">
        <v>946</v>
      </c>
      <c r="C25" s="117"/>
      <c r="D25" s="575">
        <f>SUM(D26+D89)</f>
        <v>0</v>
      </c>
      <c r="E25" s="575">
        <f>SUM(E26+E89)</f>
        <v>0</v>
      </c>
      <c r="F25" s="98">
        <f>SUM(F26+F89)</f>
        <v>0</v>
      </c>
      <c r="G25" s="118" t="e">
        <f>SUM(E25/D25)</f>
        <v>#DIV/0!</v>
      </c>
      <c r="H25" s="118" t="e">
        <f>SUM(E25/F25)</f>
        <v>#DIV/0!</v>
      </c>
      <c r="I25" s="722"/>
      <c r="J25" s="722"/>
      <c r="K25" s="722"/>
      <c r="L25" s="722"/>
      <c r="M25" s="722"/>
      <c r="N25" s="722"/>
    </row>
    <row r="26" spans="1:14" ht="18.75" customHeight="1">
      <c r="A26" s="120">
        <v>2</v>
      </c>
      <c r="B26" s="91" t="s">
        <v>947</v>
      </c>
      <c r="C26" s="121"/>
      <c r="D26" s="575">
        <f>SUM(D27+D58+D74+D82)</f>
        <v>0</v>
      </c>
      <c r="E26" s="575">
        <f>SUM(E27+E58+E74+E82)</f>
        <v>0</v>
      </c>
      <c r="F26" s="98">
        <f>SUM(F27+F58+F74+F82)</f>
        <v>0</v>
      </c>
      <c r="G26" s="118" t="e">
        <f t="shared" ref="G26:G89" si="0">SUM(E26/D26)</f>
        <v>#DIV/0!</v>
      </c>
      <c r="H26" s="118" t="e">
        <f t="shared" ref="H26:H89" si="1">SUM(E26/F26)</f>
        <v>#DIV/0!</v>
      </c>
      <c r="I26" s="722"/>
      <c r="J26" s="722"/>
      <c r="K26" s="722"/>
      <c r="L26" s="722"/>
      <c r="M26" s="722"/>
      <c r="N26" s="722"/>
    </row>
    <row r="27" spans="1:14" ht="18.75" customHeight="1">
      <c r="A27" s="115">
        <v>3</v>
      </c>
      <c r="B27" s="91" t="s">
        <v>948</v>
      </c>
      <c r="C27" s="121">
        <v>610000</v>
      </c>
      <c r="D27" s="575">
        <f>SUM(D28+D31+D34+D44+D53)</f>
        <v>0</v>
      </c>
      <c r="E27" s="575">
        <f t="shared" ref="E27:F27" si="2">SUM(E28+E31+E34+E44+E53)</f>
        <v>0</v>
      </c>
      <c r="F27" s="575">
        <f t="shared" si="2"/>
        <v>0</v>
      </c>
      <c r="G27" s="118" t="e">
        <f t="shared" si="0"/>
        <v>#DIV/0!</v>
      </c>
      <c r="H27" s="118" t="e">
        <f t="shared" si="1"/>
        <v>#DIV/0!</v>
      </c>
      <c r="I27" s="722"/>
      <c r="J27" s="722"/>
      <c r="K27" s="722"/>
      <c r="L27" s="722"/>
      <c r="M27" s="722"/>
      <c r="N27" s="722"/>
    </row>
    <row r="28" spans="1:14">
      <c r="A28" s="115">
        <v>4</v>
      </c>
      <c r="B28" s="26" t="s">
        <v>949</v>
      </c>
      <c r="C28" s="122">
        <v>611000</v>
      </c>
      <c r="D28" s="574">
        <f>SUM(D29:D30)</f>
        <v>0</v>
      </c>
      <c r="E28" s="574">
        <f>SUM(E29:E30)</f>
        <v>0</v>
      </c>
      <c r="F28" s="574">
        <f>SUM(F29:F30)</f>
        <v>0</v>
      </c>
      <c r="G28" s="123" t="e">
        <f t="shared" si="0"/>
        <v>#DIV/0!</v>
      </c>
      <c r="H28" s="123" t="e">
        <f t="shared" si="1"/>
        <v>#DIV/0!</v>
      </c>
      <c r="I28" s="722"/>
      <c r="J28" s="722"/>
      <c r="K28" s="722"/>
      <c r="L28" s="722"/>
      <c r="M28" s="722"/>
      <c r="N28" s="722"/>
    </row>
    <row r="29" spans="1:14">
      <c r="A29" s="120">
        <v>5</v>
      </c>
      <c r="B29" s="27" t="s">
        <v>950</v>
      </c>
      <c r="C29" s="124">
        <v>611100</v>
      </c>
      <c r="D29" s="576"/>
      <c r="E29" s="534"/>
      <c r="F29" s="576"/>
      <c r="G29" s="123" t="e">
        <f t="shared" si="0"/>
        <v>#DIV/0!</v>
      </c>
      <c r="H29" s="123" t="e">
        <f t="shared" si="1"/>
        <v>#DIV/0!</v>
      </c>
      <c r="I29" s="722"/>
      <c r="J29" s="722"/>
      <c r="K29" s="722"/>
      <c r="L29" s="722"/>
      <c r="M29" s="722"/>
      <c r="N29" s="722"/>
    </row>
    <row r="30" spans="1:14">
      <c r="A30" s="115">
        <v>6</v>
      </c>
      <c r="B30" s="27" t="s">
        <v>951</v>
      </c>
      <c r="C30" s="124">
        <v>611200</v>
      </c>
      <c r="D30" s="576"/>
      <c r="E30" s="534"/>
      <c r="F30" s="576"/>
      <c r="G30" s="123" t="e">
        <f t="shared" si="0"/>
        <v>#DIV/0!</v>
      </c>
      <c r="H30" s="123" t="e">
        <f t="shared" si="1"/>
        <v>#DIV/0!</v>
      </c>
      <c r="I30" s="722"/>
      <c r="J30" s="722"/>
      <c r="K30" s="722"/>
      <c r="L30" s="722"/>
      <c r="M30" s="722"/>
      <c r="N30" s="722"/>
    </row>
    <row r="31" spans="1:14">
      <c r="A31" s="115">
        <v>7</v>
      </c>
      <c r="B31" s="26" t="s">
        <v>952</v>
      </c>
      <c r="C31" s="122">
        <v>612000</v>
      </c>
      <c r="D31" s="574">
        <f>SUM(D32:D33)</f>
        <v>0</v>
      </c>
      <c r="E31" s="574">
        <f t="shared" ref="E31:F31" si="3">SUM(E32:E33)</f>
        <v>0</v>
      </c>
      <c r="F31" s="574">
        <f t="shared" si="3"/>
        <v>0</v>
      </c>
      <c r="G31" s="123" t="e">
        <f t="shared" si="0"/>
        <v>#DIV/0!</v>
      </c>
      <c r="H31" s="123" t="e">
        <f t="shared" si="1"/>
        <v>#DIV/0!</v>
      </c>
      <c r="I31" s="722"/>
      <c r="J31" s="722"/>
      <c r="K31" s="722"/>
      <c r="L31" s="722"/>
      <c r="M31" s="722"/>
      <c r="N31" s="722"/>
    </row>
    <row r="32" spans="1:14">
      <c r="A32" s="120">
        <v>8</v>
      </c>
      <c r="B32" s="27" t="s">
        <v>953</v>
      </c>
      <c r="C32" s="125">
        <v>612100</v>
      </c>
      <c r="D32" s="576"/>
      <c r="E32" s="534"/>
      <c r="F32" s="534"/>
      <c r="G32" s="123" t="e">
        <f t="shared" si="0"/>
        <v>#DIV/0!</v>
      </c>
      <c r="H32" s="123" t="e">
        <f t="shared" si="1"/>
        <v>#DIV/0!</v>
      </c>
      <c r="I32" s="722"/>
      <c r="J32" s="722"/>
      <c r="K32" s="722"/>
      <c r="L32" s="722"/>
      <c r="M32" s="722"/>
      <c r="N32" s="722"/>
    </row>
    <row r="33" spans="1:14">
      <c r="A33" s="115">
        <v>9</v>
      </c>
      <c r="B33" s="27" t="s">
        <v>954</v>
      </c>
      <c r="C33" s="125">
        <v>612200</v>
      </c>
      <c r="D33" s="576"/>
      <c r="E33" s="534"/>
      <c r="F33" s="534"/>
      <c r="G33" s="123" t="e">
        <f t="shared" si="0"/>
        <v>#DIV/0!</v>
      </c>
      <c r="H33" s="123" t="e">
        <f t="shared" si="1"/>
        <v>#DIV/0!</v>
      </c>
      <c r="I33" s="722"/>
      <c r="J33" s="722"/>
      <c r="K33" s="722"/>
      <c r="L33" s="722"/>
      <c r="M33" s="722"/>
      <c r="N33" s="722"/>
    </row>
    <row r="34" spans="1:14" ht="24">
      <c r="A34" s="115">
        <v>10</v>
      </c>
      <c r="B34" s="26" t="s">
        <v>955</v>
      </c>
      <c r="C34" s="122">
        <v>613000</v>
      </c>
      <c r="D34" s="574">
        <f>SUM(D35:D43)</f>
        <v>0</v>
      </c>
      <c r="E34" s="574">
        <f t="shared" ref="E34:F34" si="4">SUM(E35:E43)</f>
        <v>0</v>
      </c>
      <c r="F34" s="574">
        <f t="shared" si="4"/>
        <v>0</v>
      </c>
      <c r="G34" s="123" t="e">
        <f t="shared" si="0"/>
        <v>#DIV/0!</v>
      </c>
      <c r="H34" s="123" t="e">
        <f t="shared" si="1"/>
        <v>#DIV/0!</v>
      </c>
      <c r="I34" s="722"/>
      <c r="J34" s="722"/>
      <c r="K34" s="722"/>
      <c r="L34" s="722"/>
      <c r="M34" s="722"/>
      <c r="N34" s="722"/>
    </row>
    <row r="35" spans="1:14">
      <c r="A35" s="120">
        <v>11</v>
      </c>
      <c r="B35" s="27" t="s">
        <v>956</v>
      </c>
      <c r="C35" s="124">
        <v>613100</v>
      </c>
      <c r="D35" s="576"/>
      <c r="E35" s="534"/>
      <c r="F35" s="534"/>
      <c r="G35" s="123" t="e">
        <f t="shared" si="0"/>
        <v>#DIV/0!</v>
      </c>
      <c r="H35" s="123" t="e">
        <f t="shared" si="1"/>
        <v>#DIV/0!</v>
      </c>
      <c r="I35" s="722"/>
      <c r="J35" s="722"/>
      <c r="K35" s="722"/>
      <c r="L35" s="722"/>
      <c r="M35" s="722"/>
      <c r="N35" s="722"/>
    </row>
    <row r="36" spans="1:14">
      <c r="A36" s="115">
        <v>12</v>
      </c>
      <c r="B36" s="27" t="s">
        <v>957</v>
      </c>
      <c r="C36" s="124">
        <v>613200</v>
      </c>
      <c r="D36" s="576"/>
      <c r="E36" s="534"/>
      <c r="F36" s="534"/>
      <c r="G36" s="123" t="e">
        <f t="shared" si="0"/>
        <v>#DIV/0!</v>
      </c>
      <c r="H36" s="123" t="e">
        <f t="shared" si="1"/>
        <v>#DIV/0!</v>
      </c>
      <c r="I36" s="722"/>
      <c r="J36" s="722"/>
      <c r="K36" s="722"/>
      <c r="L36" s="722"/>
      <c r="M36" s="722"/>
      <c r="N36" s="722"/>
    </row>
    <row r="37" spans="1:14">
      <c r="A37" s="115">
        <v>13</v>
      </c>
      <c r="B37" s="27" t="s">
        <v>958</v>
      </c>
      <c r="C37" s="124">
        <v>613300</v>
      </c>
      <c r="D37" s="576"/>
      <c r="E37" s="534"/>
      <c r="F37" s="534"/>
      <c r="G37" s="123" t="e">
        <f t="shared" si="0"/>
        <v>#DIV/0!</v>
      </c>
      <c r="H37" s="123" t="e">
        <f t="shared" si="1"/>
        <v>#DIV/0!</v>
      </c>
      <c r="I37" s="722"/>
      <c r="J37" s="722"/>
      <c r="K37" s="722"/>
      <c r="L37" s="722"/>
      <c r="M37" s="722"/>
      <c r="N37" s="722"/>
    </row>
    <row r="38" spans="1:14">
      <c r="A38" s="120">
        <v>14</v>
      </c>
      <c r="B38" s="27" t="s">
        <v>959</v>
      </c>
      <c r="C38" s="124">
        <v>613400</v>
      </c>
      <c r="D38" s="576"/>
      <c r="E38" s="534"/>
      <c r="F38" s="534"/>
      <c r="G38" s="123" t="e">
        <f t="shared" si="0"/>
        <v>#DIV/0!</v>
      </c>
      <c r="H38" s="123" t="e">
        <f t="shared" si="1"/>
        <v>#DIV/0!</v>
      </c>
      <c r="I38" s="722"/>
      <c r="J38" s="722"/>
      <c r="K38" s="722"/>
      <c r="L38" s="722"/>
      <c r="M38" s="722"/>
      <c r="N38" s="722"/>
    </row>
    <row r="39" spans="1:14">
      <c r="A39" s="115">
        <v>15</v>
      </c>
      <c r="B39" s="27" t="s">
        <v>960</v>
      </c>
      <c r="C39" s="124">
        <v>613500</v>
      </c>
      <c r="D39" s="576"/>
      <c r="E39" s="534"/>
      <c r="F39" s="534"/>
      <c r="G39" s="123" t="e">
        <f t="shared" si="0"/>
        <v>#DIV/0!</v>
      </c>
      <c r="H39" s="123" t="e">
        <f t="shared" si="1"/>
        <v>#DIV/0!</v>
      </c>
      <c r="I39" s="722"/>
      <c r="J39" s="722"/>
      <c r="K39" s="722"/>
      <c r="L39" s="722"/>
      <c r="M39" s="722"/>
      <c r="N39" s="722"/>
    </row>
    <row r="40" spans="1:14" ht="13.5" customHeight="1">
      <c r="A40" s="115">
        <v>16</v>
      </c>
      <c r="B40" s="27" t="s">
        <v>961</v>
      </c>
      <c r="C40" s="124">
        <v>613600</v>
      </c>
      <c r="D40" s="534"/>
      <c r="E40" s="577"/>
      <c r="F40" s="534"/>
      <c r="G40" s="123" t="e">
        <f t="shared" si="0"/>
        <v>#DIV/0!</v>
      </c>
      <c r="H40" s="123" t="e">
        <f t="shared" si="1"/>
        <v>#DIV/0!</v>
      </c>
      <c r="I40" s="722"/>
      <c r="J40" s="722"/>
      <c r="K40" s="722"/>
      <c r="L40" s="722"/>
      <c r="M40" s="722"/>
      <c r="N40" s="722"/>
    </row>
    <row r="41" spans="1:14" ht="13.5" customHeight="1">
      <c r="A41" s="120">
        <v>17</v>
      </c>
      <c r="B41" s="27" t="s">
        <v>962</v>
      </c>
      <c r="C41" s="124">
        <v>613700</v>
      </c>
      <c r="D41" s="534"/>
      <c r="E41" s="577"/>
      <c r="F41" s="534"/>
      <c r="G41" s="123" t="e">
        <f t="shared" si="0"/>
        <v>#DIV/0!</v>
      </c>
      <c r="H41" s="123" t="e">
        <f t="shared" si="1"/>
        <v>#DIV/0!</v>
      </c>
      <c r="I41" s="119"/>
      <c r="J41" s="119"/>
      <c r="K41" s="119"/>
      <c r="L41" s="119"/>
      <c r="M41" s="119"/>
      <c r="N41" s="119"/>
    </row>
    <row r="42" spans="1:14" ht="24">
      <c r="A42" s="115">
        <v>18</v>
      </c>
      <c r="B42" s="27" t="s">
        <v>963</v>
      </c>
      <c r="C42" s="124">
        <v>613800</v>
      </c>
      <c r="D42" s="534"/>
      <c r="E42" s="577"/>
      <c r="F42" s="534"/>
      <c r="G42" s="123" t="e">
        <f t="shared" si="0"/>
        <v>#DIV/0!</v>
      </c>
      <c r="H42" s="123" t="e">
        <f t="shared" si="1"/>
        <v>#DIV/0!</v>
      </c>
      <c r="I42" s="722"/>
      <c r="J42" s="722"/>
      <c r="K42" s="722"/>
      <c r="L42" s="722"/>
      <c r="M42" s="722"/>
      <c r="N42" s="722"/>
    </row>
    <row r="43" spans="1:14">
      <c r="A43" s="115">
        <v>19</v>
      </c>
      <c r="B43" s="27" t="s">
        <v>964</v>
      </c>
      <c r="C43" s="124">
        <v>613900</v>
      </c>
      <c r="D43" s="534"/>
      <c r="E43" s="577"/>
      <c r="F43" s="534"/>
      <c r="G43" s="123" t="e">
        <f t="shared" si="0"/>
        <v>#DIV/0!</v>
      </c>
      <c r="H43" s="123" t="e">
        <f t="shared" si="1"/>
        <v>#DIV/0!</v>
      </c>
      <c r="I43" s="119"/>
      <c r="J43" s="119"/>
      <c r="K43" s="119"/>
      <c r="L43" s="119"/>
      <c r="M43" s="119"/>
      <c r="N43" s="119"/>
    </row>
    <row r="44" spans="1:14" ht="24">
      <c r="A44" s="120">
        <v>20</v>
      </c>
      <c r="B44" s="26" t="s">
        <v>965</v>
      </c>
      <c r="C44" s="122">
        <v>614000</v>
      </c>
      <c r="D44" s="574">
        <f>SUM(D45:D52)</f>
        <v>0</v>
      </c>
      <c r="E44" s="574">
        <f t="shared" ref="E44:F44" si="5">SUM(E45:E52)</f>
        <v>0</v>
      </c>
      <c r="F44" s="574">
        <f t="shared" si="5"/>
        <v>0</v>
      </c>
      <c r="G44" s="123" t="e">
        <f t="shared" si="0"/>
        <v>#DIV/0!</v>
      </c>
      <c r="H44" s="123" t="e">
        <f t="shared" si="1"/>
        <v>#DIV/0!</v>
      </c>
      <c r="I44" s="722"/>
      <c r="J44" s="722"/>
      <c r="K44" s="722"/>
      <c r="L44" s="722"/>
      <c r="M44" s="722"/>
      <c r="N44" s="722"/>
    </row>
    <row r="45" spans="1:14">
      <c r="A45" s="115">
        <v>21</v>
      </c>
      <c r="B45" s="126" t="s">
        <v>966</v>
      </c>
      <c r="C45" s="124">
        <v>614100</v>
      </c>
      <c r="D45" s="534"/>
      <c r="E45" s="576"/>
      <c r="F45" s="576"/>
      <c r="G45" s="123" t="e">
        <f t="shared" si="0"/>
        <v>#DIV/0!</v>
      </c>
      <c r="H45" s="123" t="e">
        <f t="shared" si="1"/>
        <v>#DIV/0!</v>
      </c>
      <c r="I45" s="722"/>
      <c r="J45" s="722"/>
      <c r="K45" s="722"/>
      <c r="L45" s="722"/>
      <c r="M45" s="722"/>
      <c r="N45" s="722"/>
    </row>
    <row r="46" spans="1:14">
      <c r="A46" s="115">
        <v>22</v>
      </c>
      <c r="B46" s="126" t="s">
        <v>967</v>
      </c>
      <c r="C46" s="124">
        <v>614200</v>
      </c>
      <c r="D46" s="534"/>
      <c r="E46" s="577"/>
      <c r="F46" s="576"/>
      <c r="G46" s="123" t="e">
        <f t="shared" si="0"/>
        <v>#DIV/0!</v>
      </c>
      <c r="H46" s="123" t="e">
        <f t="shared" si="1"/>
        <v>#DIV/0!</v>
      </c>
      <c r="I46" s="722"/>
      <c r="J46" s="722"/>
      <c r="K46" s="722"/>
      <c r="L46" s="722"/>
      <c r="M46" s="722"/>
      <c r="N46" s="722"/>
    </row>
    <row r="47" spans="1:14">
      <c r="A47" s="120">
        <v>23</v>
      </c>
      <c r="B47" s="126" t="s">
        <v>968</v>
      </c>
      <c r="C47" s="124">
        <v>614300</v>
      </c>
      <c r="D47" s="534"/>
      <c r="E47" s="577"/>
      <c r="F47" s="576"/>
      <c r="G47" s="123" t="e">
        <f t="shared" si="0"/>
        <v>#DIV/0!</v>
      </c>
      <c r="H47" s="123" t="e">
        <f t="shared" si="1"/>
        <v>#DIV/0!</v>
      </c>
      <c r="I47" s="722"/>
      <c r="J47" s="722"/>
      <c r="K47" s="722"/>
      <c r="L47" s="722"/>
      <c r="M47" s="722"/>
      <c r="N47" s="722"/>
    </row>
    <row r="48" spans="1:14">
      <c r="A48" s="115">
        <v>24</v>
      </c>
      <c r="B48" s="27" t="s">
        <v>969</v>
      </c>
      <c r="C48" s="124">
        <v>614400</v>
      </c>
      <c r="D48" s="534"/>
      <c r="E48" s="577"/>
      <c r="F48" s="576"/>
      <c r="G48" s="123" t="e">
        <f t="shared" si="0"/>
        <v>#DIV/0!</v>
      </c>
      <c r="H48" s="123" t="e">
        <f t="shared" si="1"/>
        <v>#DIV/0!</v>
      </c>
      <c r="I48" s="722"/>
      <c r="J48" s="722"/>
      <c r="K48" s="722"/>
      <c r="L48" s="722"/>
      <c r="M48" s="722"/>
      <c r="N48" s="722"/>
    </row>
    <row r="49" spans="1:14">
      <c r="A49" s="115">
        <v>25</v>
      </c>
      <c r="B49" s="126" t="s">
        <v>970</v>
      </c>
      <c r="C49" s="124">
        <v>614500</v>
      </c>
      <c r="D49" s="534"/>
      <c r="E49" s="577"/>
      <c r="F49" s="576"/>
      <c r="G49" s="123" t="e">
        <f t="shared" si="0"/>
        <v>#DIV/0!</v>
      </c>
      <c r="H49" s="123" t="e">
        <f t="shared" si="1"/>
        <v>#DIV/0!</v>
      </c>
      <c r="I49" s="722"/>
      <c r="J49" s="722"/>
      <c r="K49" s="722"/>
      <c r="L49" s="722"/>
      <c r="M49" s="722"/>
      <c r="N49" s="722"/>
    </row>
    <row r="50" spans="1:14">
      <c r="A50" s="120">
        <v>26</v>
      </c>
      <c r="B50" s="27" t="s">
        <v>971</v>
      </c>
      <c r="C50" s="124">
        <v>614600</v>
      </c>
      <c r="D50" s="534"/>
      <c r="E50" s="577"/>
      <c r="F50" s="576"/>
      <c r="G50" s="123" t="e">
        <f t="shared" si="0"/>
        <v>#DIV/0!</v>
      </c>
      <c r="H50" s="123" t="e">
        <f t="shared" si="1"/>
        <v>#DIV/0!</v>
      </c>
      <c r="I50" s="722"/>
      <c r="J50" s="722"/>
      <c r="K50" s="722"/>
      <c r="L50" s="722"/>
      <c r="M50" s="722"/>
      <c r="N50" s="722"/>
    </row>
    <row r="51" spans="1:14">
      <c r="A51" s="115">
        <v>27</v>
      </c>
      <c r="B51" s="126" t="s">
        <v>972</v>
      </c>
      <c r="C51" s="124">
        <v>614700</v>
      </c>
      <c r="D51" s="534"/>
      <c r="E51" s="577"/>
      <c r="F51" s="576"/>
      <c r="G51" s="123" t="e">
        <f t="shared" si="0"/>
        <v>#DIV/0!</v>
      </c>
      <c r="H51" s="123" t="e">
        <f t="shared" si="1"/>
        <v>#DIV/0!</v>
      </c>
      <c r="I51" s="722"/>
      <c r="J51" s="722"/>
      <c r="K51" s="722"/>
      <c r="L51" s="722"/>
      <c r="M51" s="722"/>
      <c r="N51" s="722"/>
    </row>
    <row r="52" spans="1:14">
      <c r="A52" s="115">
        <v>28</v>
      </c>
      <c r="B52" s="126" t="s">
        <v>973</v>
      </c>
      <c r="C52" s="127">
        <v>614800</v>
      </c>
      <c r="D52" s="534"/>
      <c r="E52" s="577"/>
      <c r="F52" s="576"/>
      <c r="G52" s="123" t="e">
        <f t="shared" si="0"/>
        <v>#DIV/0!</v>
      </c>
      <c r="H52" s="123" t="e">
        <f t="shared" si="1"/>
        <v>#DIV/0!</v>
      </c>
      <c r="I52" s="722"/>
      <c r="J52" s="722"/>
      <c r="K52" s="722"/>
      <c r="L52" s="722"/>
      <c r="M52" s="722"/>
      <c r="N52" s="722"/>
    </row>
    <row r="53" spans="1:14" ht="13.5" customHeight="1">
      <c r="A53" s="120">
        <v>29</v>
      </c>
      <c r="B53" s="38" t="s">
        <v>974</v>
      </c>
      <c r="C53" s="128">
        <v>616000</v>
      </c>
      <c r="D53" s="574">
        <f>SUM(D54:D57)</f>
        <v>0</v>
      </c>
      <c r="E53" s="574">
        <f t="shared" ref="E53:F53" si="6">SUM(E54:E57)</f>
        <v>0</v>
      </c>
      <c r="F53" s="574">
        <f t="shared" si="6"/>
        <v>0</v>
      </c>
      <c r="G53" s="123" t="e">
        <f t="shared" si="0"/>
        <v>#DIV/0!</v>
      </c>
      <c r="H53" s="123" t="e">
        <f t="shared" si="1"/>
        <v>#DIV/0!</v>
      </c>
      <c r="I53" s="722"/>
      <c r="J53" s="722"/>
      <c r="K53" s="722"/>
      <c r="L53" s="722"/>
      <c r="M53" s="722"/>
      <c r="N53" s="722"/>
    </row>
    <row r="54" spans="1:14">
      <c r="A54" s="115">
        <v>30</v>
      </c>
      <c r="B54" s="27" t="s">
        <v>975</v>
      </c>
      <c r="C54" s="124">
        <v>616100</v>
      </c>
      <c r="D54" s="534"/>
      <c r="E54" s="576"/>
      <c r="F54" s="534"/>
      <c r="G54" s="123" t="e">
        <f t="shared" si="0"/>
        <v>#DIV/0!</v>
      </c>
      <c r="H54" s="123" t="e">
        <f t="shared" si="1"/>
        <v>#DIV/0!</v>
      </c>
      <c r="I54" s="722"/>
      <c r="J54" s="722"/>
      <c r="K54" s="722"/>
      <c r="L54" s="722"/>
      <c r="M54" s="722"/>
      <c r="N54" s="722"/>
    </row>
    <row r="55" spans="1:14">
      <c r="A55" s="115">
        <v>31</v>
      </c>
      <c r="B55" s="27" t="s">
        <v>976</v>
      </c>
      <c r="C55" s="124">
        <v>616200</v>
      </c>
      <c r="D55" s="534"/>
      <c r="E55" s="576"/>
      <c r="F55" s="534"/>
      <c r="G55" s="123" t="e">
        <f t="shared" si="0"/>
        <v>#DIV/0!</v>
      </c>
      <c r="H55" s="123" t="e">
        <f t="shared" si="1"/>
        <v>#DIV/0!</v>
      </c>
      <c r="I55" s="722"/>
      <c r="J55" s="722"/>
      <c r="K55" s="722"/>
      <c r="L55" s="722"/>
      <c r="M55" s="722"/>
      <c r="N55" s="722"/>
    </row>
    <row r="56" spans="1:14">
      <c r="A56" s="120">
        <v>32</v>
      </c>
      <c r="B56" s="27" t="s">
        <v>977</v>
      </c>
      <c r="C56" s="124">
        <v>616300</v>
      </c>
      <c r="D56" s="534"/>
      <c r="E56" s="576"/>
      <c r="F56" s="534"/>
      <c r="G56" s="123" t="e">
        <f t="shared" si="0"/>
        <v>#DIV/0!</v>
      </c>
      <c r="H56" s="123" t="e">
        <f t="shared" si="1"/>
        <v>#DIV/0!</v>
      </c>
      <c r="I56" s="722"/>
      <c r="J56" s="722"/>
      <c r="K56" s="722"/>
      <c r="L56" s="722"/>
      <c r="M56" s="722"/>
      <c r="N56" s="722"/>
    </row>
    <row r="57" spans="1:14" ht="11.25" customHeight="1">
      <c r="A57" s="115">
        <v>33</v>
      </c>
      <c r="B57" s="126" t="s">
        <v>978</v>
      </c>
      <c r="C57" s="129">
        <v>616500</v>
      </c>
      <c r="D57" s="534"/>
      <c r="E57" s="576"/>
      <c r="F57" s="534"/>
      <c r="G57" s="123" t="e">
        <f t="shared" si="0"/>
        <v>#DIV/0!</v>
      </c>
      <c r="H57" s="123" t="e">
        <f t="shared" si="1"/>
        <v>#DIV/0!</v>
      </c>
      <c r="I57" s="722"/>
      <c r="J57" s="722"/>
      <c r="K57" s="722"/>
      <c r="L57" s="722"/>
      <c r="M57" s="722"/>
      <c r="N57" s="722"/>
    </row>
    <row r="58" spans="1:14" ht="18.75" customHeight="1">
      <c r="A58" s="115">
        <v>34</v>
      </c>
      <c r="B58" s="91" t="s">
        <v>979</v>
      </c>
      <c r="C58" s="121"/>
      <c r="D58" s="575">
        <f>SUM(D59+D66)</f>
        <v>0</v>
      </c>
      <c r="E58" s="575">
        <f>SUM(E59+E66)</f>
        <v>0</v>
      </c>
      <c r="F58" s="98">
        <f>SUM(F59+F66)</f>
        <v>0</v>
      </c>
      <c r="G58" s="118" t="e">
        <f t="shared" si="0"/>
        <v>#DIV/0!</v>
      </c>
      <c r="H58" s="118" t="e">
        <f t="shared" si="1"/>
        <v>#DIV/0!</v>
      </c>
      <c r="I58" s="722"/>
      <c r="J58" s="722"/>
      <c r="K58" s="722"/>
      <c r="L58" s="722"/>
      <c r="M58" s="722"/>
      <c r="N58" s="722"/>
    </row>
    <row r="59" spans="1:14">
      <c r="A59" s="120">
        <v>35</v>
      </c>
      <c r="B59" s="26" t="s">
        <v>980</v>
      </c>
      <c r="C59" s="122">
        <v>821000</v>
      </c>
      <c r="D59" s="574">
        <f>SUM(D60:D65)</f>
        <v>0</v>
      </c>
      <c r="E59" s="574">
        <f t="shared" ref="E59:F59" si="7">SUM(E60:E65)</f>
        <v>0</v>
      </c>
      <c r="F59" s="574">
        <f t="shared" si="7"/>
        <v>0</v>
      </c>
      <c r="G59" s="123" t="e">
        <f t="shared" si="0"/>
        <v>#DIV/0!</v>
      </c>
      <c r="H59" s="123" t="e">
        <f t="shared" si="1"/>
        <v>#DIV/0!</v>
      </c>
      <c r="I59" s="722"/>
      <c r="J59" s="722"/>
      <c r="K59" s="722"/>
      <c r="L59" s="722"/>
      <c r="M59" s="722"/>
      <c r="N59" s="722"/>
    </row>
    <row r="60" spans="1:14">
      <c r="A60" s="115">
        <v>36</v>
      </c>
      <c r="B60" s="130" t="s">
        <v>981</v>
      </c>
      <c r="C60" s="124">
        <v>821100</v>
      </c>
      <c r="D60" s="534"/>
      <c r="E60" s="577"/>
      <c r="F60" s="534"/>
      <c r="G60" s="123" t="e">
        <f t="shared" si="0"/>
        <v>#DIV/0!</v>
      </c>
      <c r="H60" s="123" t="e">
        <f t="shared" si="1"/>
        <v>#DIV/0!</v>
      </c>
      <c r="I60" s="722"/>
      <c r="J60" s="722"/>
      <c r="K60" s="722"/>
      <c r="L60" s="722"/>
      <c r="M60" s="722"/>
      <c r="N60" s="722"/>
    </row>
    <row r="61" spans="1:14">
      <c r="A61" s="115">
        <v>37</v>
      </c>
      <c r="B61" s="27" t="s">
        <v>982</v>
      </c>
      <c r="C61" s="124">
        <v>821200</v>
      </c>
      <c r="D61" s="534"/>
      <c r="E61" s="577"/>
      <c r="F61" s="534"/>
      <c r="G61" s="123" t="e">
        <f t="shared" si="0"/>
        <v>#DIV/0!</v>
      </c>
      <c r="H61" s="123" t="e">
        <f t="shared" si="1"/>
        <v>#DIV/0!</v>
      </c>
      <c r="I61" s="722"/>
      <c r="J61" s="722"/>
      <c r="K61" s="722"/>
      <c r="L61" s="722"/>
      <c r="M61" s="722"/>
      <c r="N61" s="722"/>
    </row>
    <row r="62" spans="1:14">
      <c r="A62" s="120">
        <v>38</v>
      </c>
      <c r="B62" s="27" t="s">
        <v>983</v>
      </c>
      <c r="C62" s="124">
        <v>821300</v>
      </c>
      <c r="D62" s="534"/>
      <c r="E62" s="577"/>
      <c r="F62" s="534"/>
      <c r="G62" s="123" t="e">
        <f t="shared" si="0"/>
        <v>#DIV/0!</v>
      </c>
      <c r="H62" s="123" t="e">
        <f t="shared" si="1"/>
        <v>#DIV/0!</v>
      </c>
      <c r="I62" s="722"/>
      <c r="J62" s="722"/>
      <c r="K62" s="722"/>
      <c r="L62" s="722"/>
      <c r="M62" s="722"/>
      <c r="N62" s="722"/>
    </row>
    <row r="63" spans="1:14">
      <c r="A63" s="115">
        <v>39</v>
      </c>
      <c r="B63" s="27" t="s">
        <v>984</v>
      </c>
      <c r="C63" s="124">
        <v>821400</v>
      </c>
      <c r="D63" s="534"/>
      <c r="E63" s="577"/>
      <c r="F63" s="534"/>
      <c r="G63" s="123" t="e">
        <f t="shared" si="0"/>
        <v>#DIV/0!</v>
      </c>
      <c r="H63" s="123" t="e">
        <f t="shared" si="1"/>
        <v>#DIV/0!</v>
      </c>
      <c r="I63" s="722"/>
      <c r="J63" s="722"/>
      <c r="K63" s="722"/>
      <c r="L63" s="722"/>
      <c r="M63" s="722"/>
      <c r="N63" s="722"/>
    </row>
    <row r="64" spans="1:14">
      <c r="A64" s="115">
        <v>40</v>
      </c>
      <c r="B64" s="27" t="s">
        <v>985</v>
      </c>
      <c r="C64" s="124">
        <v>821500</v>
      </c>
      <c r="D64" s="534"/>
      <c r="E64" s="577"/>
      <c r="F64" s="534"/>
      <c r="G64" s="123" t="e">
        <f t="shared" si="0"/>
        <v>#DIV/0!</v>
      </c>
      <c r="H64" s="123" t="e">
        <f t="shared" si="1"/>
        <v>#DIV/0!</v>
      </c>
      <c r="I64" s="722"/>
      <c r="J64" s="722"/>
      <c r="K64" s="722"/>
      <c r="L64" s="722"/>
      <c r="M64" s="722"/>
      <c r="N64" s="722"/>
    </row>
    <row r="65" spans="1:14">
      <c r="A65" s="120">
        <v>41</v>
      </c>
      <c r="B65" s="27" t="s">
        <v>986</v>
      </c>
      <c r="C65" s="124">
        <v>821600</v>
      </c>
      <c r="D65" s="534"/>
      <c r="E65" s="577"/>
      <c r="F65" s="534"/>
      <c r="G65" s="123" t="e">
        <f t="shared" si="0"/>
        <v>#DIV/0!</v>
      </c>
      <c r="H65" s="123" t="e">
        <f t="shared" si="1"/>
        <v>#DIV/0!</v>
      </c>
      <c r="I65" s="722"/>
      <c r="J65" s="722"/>
      <c r="K65" s="722"/>
      <c r="L65" s="722"/>
      <c r="M65" s="722"/>
      <c r="N65" s="722"/>
    </row>
    <row r="66" spans="1:14">
      <c r="A66" s="115">
        <v>42</v>
      </c>
      <c r="B66" s="26" t="s">
        <v>988</v>
      </c>
      <c r="C66" s="122">
        <v>615000</v>
      </c>
      <c r="D66" s="574">
        <f>SUM(D67:D73)</f>
        <v>0</v>
      </c>
      <c r="E66" s="574">
        <f>SUM(E67:E73)</f>
        <v>0</v>
      </c>
      <c r="F66" s="574">
        <f>SUM(F67:F73)</f>
        <v>0</v>
      </c>
      <c r="G66" s="123" t="e">
        <f t="shared" si="0"/>
        <v>#DIV/0!</v>
      </c>
      <c r="H66" s="123" t="e">
        <f t="shared" si="1"/>
        <v>#DIV/0!</v>
      </c>
      <c r="I66" s="721"/>
      <c r="J66" s="722"/>
      <c r="K66" s="722"/>
      <c r="L66" s="722"/>
      <c r="M66" s="722"/>
      <c r="N66" s="722"/>
    </row>
    <row r="67" spans="1:14">
      <c r="A67" s="115">
        <v>43</v>
      </c>
      <c r="B67" s="126" t="s">
        <v>989</v>
      </c>
      <c r="C67" s="125">
        <v>615100</v>
      </c>
      <c r="D67" s="534"/>
      <c r="E67" s="534"/>
      <c r="F67" s="534"/>
      <c r="G67" s="123" t="e">
        <f t="shared" si="0"/>
        <v>#DIV/0!</v>
      </c>
      <c r="H67" s="123" t="e">
        <f t="shared" si="1"/>
        <v>#DIV/0!</v>
      </c>
      <c r="I67" s="721"/>
      <c r="J67" s="722"/>
      <c r="K67" s="722"/>
      <c r="L67" s="722"/>
      <c r="M67" s="722"/>
      <c r="N67" s="722"/>
    </row>
    <row r="68" spans="1:14">
      <c r="A68" s="120">
        <v>44</v>
      </c>
      <c r="B68" s="83" t="s">
        <v>990</v>
      </c>
      <c r="C68" s="124">
        <v>615200</v>
      </c>
      <c r="D68" s="534"/>
      <c r="E68" s="534"/>
      <c r="F68" s="534"/>
      <c r="G68" s="123" t="e">
        <f t="shared" si="0"/>
        <v>#DIV/0!</v>
      </c>
      <c r="H68" s="123" t="e">
        <f t="shared" si="1"/>
        <v>#DIV/0!</v>
      </c>
      <c r="I68" s="721"/>
      <c r="J68" s="722"/>
      <c r="K68" s="722"/>
      <c r="L68" s="722"/>
      <c r="M68" s="722"/>
      <c r="N68" s="722"/>
    </row>
    <row r="69" spans="1:14">
      <c r="A69" s="115">
        <v>45</v>
      </c>
      <c r="B69" s="126" t="s">
        <v>991</v>
      </c>
      <c r="C69" s="124">
        <v>615300</v>
      </c>
      <c r="D69" s="534"/>
      <c r="E69" s="534"/>
      <c r="F69" s="534"/>
      <c r="G69" s="123" t="e">
        <f t="shared" si="0"/>
        <v>#DIV/0!</v>
      </c>
      <c r="H69" s="123" t="e">
        <f t="shared" si="1"/>
        <v>#DIV/0!</v>
      </c>
      <c r="I69" s="721"/>
      <c r="J69" s="722"/>
      <c r="K69" s="722"/>
      <c r="L69" s="722"/>
      <c r="M69" s="722"/>
      <c r="N69" s="722"/>
    </row>
    <row r="70" spans="1:14">
      <c r="A70" s="115">
        <v>46</v>
      </c>
      <c r="B70" s="83" t="s">
        <v>992</v>
      </c>
      <c r="C70" s="127">
        <v>615400</v>
      </c>
      <c r="D70" s="534"/>
      <c r="E70" s="534"/>
      <c r="F70" s="534"/>
      <c r="G70" s="123" t="e">
        <f t="shared" si="0"/>
        <v>#DIV/0!</v>
      </c>
      <c r="H70" s="123" t="e">
        <f t="shared" si="1"/>
        <v>#DIV/0!</v>
      </c>
      <c r="I70" s="721"/>
      <c r="J70" s="722"/>
      <c r="K70" s="722"/>
      <c r="L70" s="722"/>
      <c r="M70" s="722"/>
      <c r="N70" s="722"/>
    </row>
    <row r="71" spans="1:14" ht="14.25" customHeight="1">
      <c r="A71" s="120">
        <v>47</v>
      </c>
      <c r="B71" s="83" t="s">
        <v>993</v>
      </c>
      <c r="C71" s="127">
        <v>615500</v>
      </c>
      <c r="D71" s="534"/>
      <c r="E71" s="534"/>
      <c r="F71" s="534"/>
      <c r="G71" s="123" t="e">
        <f t="shared" si="0"/>
        <v>#DIV/0!</v>
      </c>
      <c r="H71" s="123" t="e">
        <f t="shared" si="1"/>
        <v>#DIV/0!</v>
      </c>
      <c r="I71" s="721"/>
      <c r="J71" s="722"/>
      <c r="K71" s="722"/>
      <c r="L71" s="722"/>
      <c r="M71" s="722"/>
      <c r="N71" s="722"/>
    </row>
    <row r="72" spans="1:14">
      <c r="A72" s="115">
        <v>48</v>
      </c>
      <c r="B72" s="126" t="s">
        <v>994</v>
      </c>
      <c r="C72" s="127">
        <v>615600</v>
      </c>
      <c r="D72" s="534"/>
      <c r="E72" s="534"/>
      <c r="F72" s="534"/>
      <c r="G72" s="123" t="e">
        <f t="shared" si="0"/>
        <v>#DIV/0!</v>
      </c>
      <c r="H72" s="123" t="e">
        <f t="shared" si="1"/>
        <v>#DIV/0!</v>
      </c>
      <c r="I72" s="722"/>
      <c r="J72" s="722"/>
      <c r="K72" s="722"/>
      <c r="L72" s="722"/>
      <c r="M72" s="722"/>
      <c r="N72" s="722"/>
    </row>
    <row r="73" spans="1:14">
      <c r="A73" s="115">
        <v>49</v>
      </c>
      <c r="B73" s="126" t="s">
        <v>995</v>
      </c>
      <c r="C73" s="127">
        <v>615700</v>
      </c>
      <c r="D73" s="534"/>
      <c r="E73" s="534"/>
      <c r="F73" s="534"/>
      <c r="G73" s="123" t="e">
        <f t="shared" si="0"/>
        <v>#DIV/0!</v>
      </c>
      <c r="H73" s="123" t="e">
        <f t="shared" si="1"/>
        <v>#DIV/0!</v>
      </c>
      <c r="I73" s="119"/>
      <c r="J73" s="119"/>
      <c r="K73" s="119"/>
      <c r="L73" s="119"/>
      <c r="M73" s="119"/>
      <c r="N73" s="119"/>
    </row>
    <row r="74" spans="1:14" ht="18.75" customHeight="1">
      <c r="A74" s="120">
        <v>50</v>
      </c>
      <c r="B74" s="131" t="s">
        <v>996</v>
      </c>
      <c r="C74" s="121">
        <v>822000</v>
      </c>
      <c r="D74" s="575">
        <f>SUM(D75:D81)</f>
        <v>0</v>
      </c>
      <c r="E74" s="575">
        <f t="shared" ref="E74:F74" si="8">SUM(E75:E81)</f>
        <v>0</v>
      </c>
      <c r="F74" s="575">
        <f t="shared" si="8"/>
        <v>0</v>
      </c>
      <c r="G74" s="118" t="e">
        <f t="shared" si="0"/>
        <v>#DIV/0!</v>
      </c>
      <c r="H74" s="118" t="e">
        <f t="shared" si="1"/>
        <v>#DIV/0!</v>
      </c>
      <c r="I74" s="721"/>
      <c r="J74" s="722"/>
      <c r="K74" s="722"/>
      <c r="L74" s="722"/>
      <c r="M74" s="722"/>
      <c r="N74" s="722"/>
    </row>
    <row r="75" spans="1:14">
      <c r="A75" s="115">
        <v>51</v>
      </c>
      <c r="B75" s="132" t="s">
        <v>997</v>
      </c>
      <c r="C75" s="124">
        <v>822100</v>
      </c>
      <c r="D75" s="534"/>
      <c r="E75" s="534"/>
      <c r="F75" s="534"/>
      <c r="G75" s="123" t="e">
        <f t="shared" si="0"/>
        <v>#DIV/0!</v>
      </c>
      <c r="H75" s="123" t="e">
        <f t="shared" si="1"/>
        <v>#DIV/0!</v>
      </c>
      <c r="I75" s="722"/>
      <c r="J75" s="722"/>
      <c r="K75" s="722"/>
      <c r="L75" s="722"/>
      <c r="M75" s="722"/>
      <c r="N75" s="722"/>
    </row>
    <row r="76" spans="1:14" ht="15" customHeight="1">
      <c r="A76" s="115">
        <v>52</v>
      </c>
      <c r="B76" s="132" t="s">
        <v>998</v>
      </c>
      <c r="C76" s="124">
        <v>822200</v>
      </c>
      <c r="D76" s="534"/>
      <c r="E76" s="534"/>
      <c r="F76" s="534"/>
      <c r="G76" s="123" t="e">
        <f t="shared" si="0"/>
        <v>#DIV/0!</v>
      </c>
      <c r="H76" s="123" t="e">
        <f t="shared" si="1"/>
        <v>#DIV/0!</v>
      </c>
      <c r="I76" s="722"/>
      <c r="J76" s="722"/>
      <c r="K76" s="722"/>
      <c r="L76" s="722"/>
      <c r="M76" s="722"/>
      <c r="N76" s="722"/>
    </row>
    <row r="77" spans="1:14">
      <c r="A77" s="120">
        <v>53</v>
      </c>
      <c r="B77" s="132" t="s">
        <v>999</v>
      </c>
      <c r="C77" s="124">
        <v>822300</v>
      </c>
      <c r="D77" s="534"/>
      <c r="E77" s="534"/>
      <c r="F77" s="534"/>
      <c r="G77" s="123" t="e">
        <f t="shared" si="0"/>
        <v>#DIV/0!</v>
      </c>
      <c r="H77" s="123" t="e">
        <f t="shared" si="1"/>
        <v>#DIV/0!</v>
      </c>
      <c r="I77" s="722"/>
      <c r="J77" s="722"/>
      <c r="K77" s="722"/>
      <c r="L77" s="722"/>
      <c r="M77" s="722"/>
      <c r="N77" s="722"/>
    </row>
    <row r="78" spans="1:14">
      <c r="A78" s="115">
        <v>54</v>
      </c>
      <c r="B78" s="83" t="s">
        <v>1000</v>
      </c>
      <c r="C78" s="124">
        <v>822400</v>
      </c>
      <c r="D78" s="534"/>
      <c r="E78" s="534"/>
      <c r="F78" s="534"/>
      <c r="G78" s="123" t="e">
        <f t="shared" si="0"/>
        <v>#DIV/0!</v>
      </c>
      <c r="H78" s="123" t="e">
        <f t="shared" si="1"/>
        <v>#DIV/0!</v>
      </c>
      <c r="I78" s="722"/>
      <c r="J78" s="722"/>
      <c r="K78" s="722"/>
      <c r="L78" s="722"/>
      <c r="M78" s="722"/>
      <c r="N78" s="722"/>
    </row>
    <row r="79" spans="1:14" ht="24">
      <c r="A79" s="115">
        <v>55</v>
      </c>
      <c r="B79" s="83" t="s">
        <v>1001</v>
      </c>
      <c r="C79" s="124">
        <v>822500</v>
      </c>
      <c r="D79" s="534"/>
      <c r="E79" s="534"/>
      <c r="F79" s="534"/>
      <c r="G79" s="123" t="e">
        <f t="shared" si="0"/>
        <v>#DIV/0!</v>
      </c>
      <c r="H79" s="123" t="e">
        <f t="shared" si="1"/>
        <v>#DIV/0!</v>
      </c>
      <c r="I79" s="722"/>
      <c r="J79" s="722"/>
      <c r="K79" s="722"/>
      <c r="L79" s="722"/>
      <c r="M79" s="722"/>
      <c r="N79" s="722"/>
    </row>
    <row r="80" spans="1:14">
      <c r="A80" s="120">
        <v>56</v>
      </c>
      <c r="B80" s="132" t="s">
        <v>1002</v>
      </c>
      <c r="C80" s="124">
        <v>822600</v>
      </c>
      <c r="D80" s="534"/>
      <c r="E80" s="534"/>
      <c r="F80" s="534"/>
      <c r="G80" s="123" t="e">
        <f t="shared" si="0"/>
        <v>#DIV/0!</v>
      </c>
      <c r="H80" s="123" t="e">
        <f t="shared" si="1"/>
        <v>#DIV/0!</v>
      </c>
      <c r="I80" s="722"/>
      <c r="J80" s="722"/>
      <c r="K80" s="722"/>
      <c r="L80" s="722"/>
      <c r="M80" s="722"/>
      <c r="N80" s="722"/>
    </row>
    <row r="81" spans="1:14">
      <c r="A81" s="115">
        <v>57</v>
      </c>
      <c r="B81" s="132" t="s">
        <v>1003</v>
      </c>
      <c r="C81" s="124">
        <v>822700</v>
      </c>
      <c r="D81" s="534"/>
      <c r="E81" s="534"/>
      <c r="F81" s="534"/>
      <c r="G81" s="123" t="e">
        <f t="shared" si="0"/>
        <v>#DIV/0!</v>
      </c>
      <c r="H81" s="123" t="e">
        <f t="shared" si="1"/>
        <v>#DIV/0!</v>
      </c>
      <c r="I81" s="722"/>
      <c r="J81" s="722"/>
      <c r="K81" s="722"/>
      <c r="L81" s="722"/>
      <c r="M81" s="722"/>
      <c r="N81" s="722"/>
    </row>
    <row r="82" spans="1:14" ht="18.75" customHeight="1">
      <c r="A82" s="115">
        <v>58</v>
      </c>
      <c r="B82" s="91" t="s">
        <v>1004</v>
      </c>
      <c r="C82" s="121">
        <v>823000</v>
      </c>
      <c r="D82" s="575">
        <f>SUM(D83:D88)</f>
        <v>0</v>
      </c>
      <c r="E82" s="575">
        <f>SUM(E83:E88)</f>
        <v>0</v>
      </c>
      <c r="F82" s="96">
        <f>SUM(F83:F88)</f>
        <v>0</v>
      </c>
      <c r="G82" s="118" t="e">
        <f t="shared" si="0"/>
        <v>#DIV/0!</v>
      </c>
      <c r="H82" s="118" t="e">
        <f t="shared" si="1"/>
        <v>#DIV/0!</v>
      </c>
      <c r="I82" s="722"/>
      <c r="J82" s="722"/>
      <c r="K82" s="722"/>
      <c r="L82" s="722"/>
      <c r="M82" s="722"/>
      <c r="N82" s="722"/>
    </row>
    <row r="83" spans="1:14">
      <c r="A83" s="120">
        <v>59</v>
      </c>
      <c r="B83" s="132" t="s">
        <v>1005</v>
      </c>
      <c r="C83" s="124">
        <v>823100</v>
      </c>
      <c r="D83" s="534"/>
      <c r="E83" s="534"/>
      <c r="F83" s="65"/>
      <c r="G83" s="123" t="e">
        <f t="shared" si="0"/>
        <v>#DIV/0!</v>
      </c>
      <c r="H83" s="123" t="e">
        <f t="shared" si="1"/>
        <v>#DIV/0!</v>
      </c>
      <c r="I83" s="722"/>
      <c r="J83" s="722"/>
      <c r="K83" s="722"/>
      <c r="L83" s="722"/>
      <c r="M83" s="722"/>
      <c r="N83" s="722"/>
    </row>
    <row r="84" spans="1:14">
      <c r="A84" s="115">
        <v>60</v>
      </c>
      <c r="B84" s="132" t="s">
        <v>1006</v>
      </c>
      <c r="C84" s="124">
        <v>823200</v>
      </c>
      <c r="D84" s="534"/>
      <c r="E84" s="534"/>
      <c r="F84" s="65"/>
      <c r="G84" s="123" t="e">
        <f t="shared" si="0"/>
        <v>#DIV/0!</v>
      </c>
      <c r="H84" s="123" t="e">
        <f t="shared" si="1"/>
        <v>#DIV/0!</v>
      </c>
      <c r="I84" s="722"/>
      <c r="J84" s="722"/>
      <c r="K84" s="722"/>
      <c r="L84" s="722"/>
      <c r="M84" s="722"/>
      <c r="N84" s="722"/>
    </row>
    <row r="85" spans="1:14">
      <c r="A85" s="115">
        <v>61</v>
      </c>
      <c r="B85" s="133" t="s">
        <v>1007</v>
      </c>
      <c r="C85" s="127">
        <v>823300</v>
      </c>
      <c r="D85" s="534"/>
      <c r="E85" s="534"/>
      <c r="F85" s="65"/>
      <c r="G85" s="123" t="e">
        <f t="shared" si="0"/>
        <v>#DIV/0!</v>
      </c>
      <c r="H85" s="123" t="e">
        <f t="shared" si="1"/>
        <v>#DIV/0!</v>
      </c>
      <c r="I85" s="722"/>
      <c r="J85" s="722"/>
      <c r="K85" s="722"/>
      <c r="L85" s="722"/>
      <c r="M85" s="722"/>
      <c r="N85" s="722"/>
    </row>
    <row r="86" spans="1:14">
      <c r="A86" s="120">
        <v>62</v>
      </c>
      <c r="B86" s="134" t="s">
        <v>1008</v>
      </c>
      <c r="C86" s="124">
        <v>823400</v>
      </c>
      <c r="D86" s="534"/>
      <c r="E86" s="534"/>
      <c r="F86" s="65"/>
      <c r="G86" s="123" t="e">
        <f t="shared" si="0"/>
        <v>#DIV/0!</v>
      </c>
      <c r="H86" s="123" t="e">
        <f t="shared" si="1"/>
        <v>#DIV/0!</v>
      </c>
      <c r="I86" s="722"/>
      <c r="J86" s="722"/>
      <c r="K86" s="722"/>
      <c r="L86" s="722"/>
      <c r="M86" s="722"/>
      <c r="N86" s="722"/>
    </row>
    <row r="87" spans="1:14">
      <c r="A87" s="115">
        <v>63</v>
      </c>
      <c r="B87" s="134" t="s">
        <v>1009</v>
      </c>
      <c r="C87" s="124">
        <v>823500</v>
      </c>
      <c r="D87" s="534"/>
      <c r="E87" s="534"/>
      <c r="F87" s="65"/>
      <c r="G87" s="123" t="e">
        <f t="shared" si="0"/>
        <v>#DIV/0!</v>
      </c>
      <c r="H87" s="123" t="e">
        <f t="shared" si="1"/>
        <v>#DIV/0!</v>
      </c>
      <c r="I87" s="722"/>
      <c r="J87" s="722"/>
      <c r="K87" s="722"/>
      <c r="L87" s="722"/>
      <c r="M87" s="722"/>
      <c r="N87" s="722"/>
    </row>
    <row r="88" spans="1:14">
      <c r="A88" s="115">
        <v>64</v>
      </c>
      <c r="B88" s="134" t="s">
        <v>1010</v>
      </c>
      <c r="C88" s="124">
        <v>823600</v>
      </c>
      <c r="D88" s="534"/>
      <c r="E88" s="534"/>
      <c r="F88" s="65"/>
      <c r="G88" s="123" t="e">
        <f t="shared" si="0"/>
        <v>#DIV/0!</v>
      </c>
      <c r="H88" s="123" t="e">
        <f t="shared" si="1"/>
        <v>#DIV/0!</v>
      </c>
      <c r="I88" s="119"/>
      <c r="J88" s="119"/>
      <c r="K88" s="119"/>
      <c r="L88" s="119"/>
      <c r="M88" s="119"/>
      <c r="N88" s="119"/>
    </row>
    <row r="89" spans="1:14" ht="18.75" customHeight="1">
      <c r="A89" s="115">
        <v>65</v>
      </c>
      <c r="B89" s="91" t="s">
        <v>1011</v>
      </c>
      <c r="C89" s="97"/>
      <c r="D89" s="575"/>
      <c r="E89" s="578"/>
      <c r="F89" s="656"/>
      <c r="G89" s="123" t="e">
        <f t="shared" si="0"/>
        <v>#DIV/0!</v>
      </c>
      <c r="H89" s="123" t="e">
        <f t="shared" si="1"/>
        <v>#DIV/0!</v>
      </c>
      <c r="I89" s="722"/>
      <c r="J89" s="722"/>
      <c r="K89" s="722"/>
      <c r="L89" s="722"/>
      <c r="M89" s="722"/>
      <c r="N89" s="722"/>
    </row>
    <row r="90" spans="1:14" ht="11.25" customHeight="1"/>
    <row r="91" spans="1:14">
      <c r="B91" s="50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</row>
    <row r="92" spans="1:14">
      <c r="B92" s="106"/>
      <c r="C92" s="106"/>
      <c r="D92" s="106"/>
      <c r="E92" s="106"/>
      <c r="F92" s="106"/>
      <c r="G92" s="709"/>
      <c r="H92" s="709"/>
      <c r="I92" s="106"/>
      <c r="J92" s="106"/>
      <c r="K92" s="106"/>
      <c r="L92" s="106"/>
      <c r="M92" s="106"/>
    </row>
    <row r="93" spans="1:14">
      <c r="B93" s="50"/>
      <c r="C93" s="106"/>
      <c r="D93" s="106"/>
      <c r="E93" s="106"/>
      <c r="F93" s="106"/>
      <c r="G93" s="5"/>
      <c r="H93" s="5"/>
      <c r="I93" s="106"/>
      <c r="J93" s="106"/>
      <c r="K93" s="106"/>
      <c r="L93" s="106"/>
      <c r="M93" s="106"/>
    </row>
    <row r="94" spans="1:14" ht="8.25" customHeight="1">
      <c r="B94" s="50"/>
      <c r="C94" s="106"/>
      <c r="D94" s="106"/>
      <c r="E94" s="106"/>
      <c r="F94" s="106"/>
      <c r="G94" s="5"/>
      <c r="H94" s="5"/>
      <c r="I94" s="106"/>
      <c r="J94" s="106"/>
      <c r="K94" s="106"/>
      <c r="L94" s="106"/>
      <c r="M94" s="106"/>
    </row>
    <row r="95" spans="1:14" ht="10.5" customHeight="1">
      <c r="B95" s="50"/>
      <c r="C95" s="106"/>
      <c r="D95" s="106"/>
      <c r="E95" s="106"/>
      <c r="F95" s="106"/>
      <c r="G95" s="5"/>
      <c r="H95" s="5"/>
      <c r="I95" s="106"/>
      <c r="J95" s="106"/>
      <c r="K95" s="106"/>
      <c r="L95" s="106"/>
      <c r="M95" s="106"/>
    </row>
    <row r="96" spans="1:14">
      <c r="B96" s="52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2:13"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</row>
    <row r="98" spans="2:13"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</row>
    <row r="99" spans="2:13"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</row>
    <row r="100" spans="2:13"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</sheetData>
  <mergeCells count="77">
    <mergeCell ref="I53:N53"/>
    <mergeCell ref="I54:N54"/>
    <mergeCell ref="I31:N31"/>
    <mergeCell ref="I37:N37"/>
    <mergeCell ref="I47:N47"/>
    <mergeCell ref="I48:N48"/>
    <mergeCell ref="I46:N46"/>
    <mergeCell ref="I44:N44"/>
    <mergeCell ref="I45:N45"/>
    <mergeCell ref="I35:N35"/>
    <mergeCell ref="I38:N38"/>
    <mergeCell ref="I34:N34"/>
    <mergeCell ref="I36:N36"/>
    <mergeCell ref="I32:N32"/>
    <mergeCell ref="I33:N33"/>
    <mergeCell ref="I39:N39"/>
    <mergeCell ref="E11:F11"/>
    <mergeCell ref="G11:K11"/>
    <mergeCell ref="I29:N29"/>
    <mergeCell ref="I30:N30"/>
    <mergeCell ref="I28:N28"/>
    <mergeCell ref="I23:N23"/>
    <mergeCell ref="I25:N25"/>
    <mergeCell ref="I27:N27"/>
    <mergeCell ref="I24:N24"/>
    <mergeCell ref="G13:H13"/>
    <mergeCell ref="G15:H15"/>
    <mergeCell ref="E13:F13"/>
    <mergeCell ref="E15:F15"/>
    <mergeCell ref="I26:N26"/>
    <mergeCell ref="A19:N19"/>
    <mergeCell ref="B20:C20"/>
    <mergeCell ref="G92:H92"/>
    <mergeCell ref="I49:N49"/>
    <mergeCell ref="I50:N50"/>
    <mergeCell ref="I51:N51"/>
    <mergeCell ref="I52:N52"/>
    <mergeCell ref="I85:N85"/>
    <mergeCell ref="I71:N71"/>
    <mergeCell ref="I77:N77"/>
    <mergeCell ref="I86:N86"/>
    <mergeCell ref="I89:N89"/>
    <mergeCell ref="I82:N82"/>
    <mergeCell ref="I87:N87"/>
    <mergeCell ref="I84:N84"/>
    <mergeCell ref="I68:N68"/>
    <mergeCell ref="I63:N63"/>
    <mergeCell ref="I56:N56"/>
    <mergeCell ref="I40:N40"/>
    <mergeCell ref="I74:N74"/>
    <mergeCell ref="I75:N75"/>
    <mergeCell ref="I42:N42"/>
    <mergeCell ref="I61:N61"/>
    <mergeCell ref="I62:N62"/>
    <mergeCell ref="I60:N60"/>
    <mergeCell ref="I57:N57"/>
    <mergeCell ref="I58:N58"/>
    <mergeCell ref="I59:N59"/>
    <mergeCell ref="I72:N72"/>
    <mergeCell ref="I69:N69"/>
    <mergeCell ref="I64:N64"/>
    <mergeCell ref="I66:N66"/>
    <mergeCell ref="I55:N55"/>
    <mergeCell ref="I65:N65"/>
    <mergeCell ref="G3:K3"/>
    <mergeCell ref="G6:K6"/>
    <mergeCell ref="E8:F8"/>
    <mergeCell ref="G8:K8"/>
    <mergeCell ref="E6:F6"/>
    <mergeCell ref="I67:N67"/>
    <mergeCell ref="I70:N70"/>
    <mergeCell ref="I83:N83"/>
    <mergeCell ref="I79:N79"/>
    <mergeCell ref="I80:N80"/>
    <mergeCell ref="I81:N81"/>
    <mergeCell ref="I76:N76"/>
    <mergeCell ref="I78:N78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1"/>
  <sheetViews>
    <sheetView view="pageBreakPreview" zoomScaleSheetLayoutView="100" workbookViewId="0">
      <selection activeCell="A11" sqref="A11"/>
    </sheetView>
  </sheetViews>
  <sheetFormatPr defaultRowHeight="12.75"/>
  <cols>
    <col min="1" max="1" width="6.28515625" style="79" customWidth="1"/>
    <col min="2" max="2" width="50.85546875" style="79" customWidth="1"/>
    <col min="3" max="3" width="23.140625" style="79" customWidth="1"/>
    <col min="4" max="4" width="24" style="79" customWidth="1"/>
    <col min="5" max="5" width="11.5703125" style="106" customWidth="1"/>
    <col min="6" max="18" width="9.140625" style="106"/>
    <col min="19" max="16384" width="9.140625" style="79"/>
  </cols>
  <sheetData>
    <row r="1" spans="1:18" s="138" customFormat="1">
      <c r="A1" s="135" t="s">
        <v>1012</v>
      </c>
      <c r="B1" s="135"/>
      <c r="C1" s="136"/>
      <c r="D1" s="136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18" s="138" customFormat="1">
      <c r="A2" s="135" t="s">
        <v>1013</v>
      </c>
      <c r="B2" s="135"/>
      <c r="C2" s="77"/>
      <c r="D2" s="76" t="s">
        <v>866</v>
      </c>
      <c r="E2" s="76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8">
      <c r="A3" s="139"/>
      <c r="B3" s="139"/>
      <c r="C3" s="76"/>
      <c r="D3" s="76"/>
      <c r="E3" s="77"/>
    </row>
    <row r="4" spans="1:18">
      <c r="A4" s="140"/>
      <c r="B4" s="140"/>
      <c r="C4" s="77"/>
      <c r="D4" s="76"/>
      <c r="E4" s="78"/>
    </row>
    <row r="5" spans="1:18" ht="15">
      <c r="A5" s="141" t="s">
        <v>1014</v>
      </c>
      <c r="B5" s="140"/>
      <c r="C5" s="77"/>
      <c r="D5" s="76" t="s">
        <v>1151</v>
      </c>
      <c r="E5" s="77"/>
    </row>
    <row r="6" spans="1:18">
      <c r="A6" s="140"/>
      <c r="B6" s="140"/>
      <c r="C6" s="142"/>
      <c r="D6" s="77"/>
      <c r="E6" s="78"/>
    </row>
    <row r="7" spans="1:18">
      <c r="A7" s="140"/>
      <c r="B7" s="140"/>
      <c r="C7" s="77"/>
      <c r="D7" s="76" t="s">
        <v>1152</v>
      </c>
      <c r="E7" s="77"/>
    </row>
    <row r="8" spans="1:18">
      <c r="A8" s="143" t="s">
        <v>1173</v>
      </c>
      <c r="B8" s="140"/>
      <c r="E8" s="78"/>
    </row>
    <row r="9" spans="1:18">
      <c r="A9" s="140"/>
      <c r="B9" s="140"/>
      <c r="D9" s="76"/>
      <c r="E9" s="77"/>
    </row>
    <row r="10" spans="1:18">
      <c r="A10" s="143" t="s">
        <v>1174</v>
      </c>
      <c r="B10" s="140"/>
      <c r="C10" s="76"/>
      <c r="D10" s="76" t="s">
        <v>870</v>
      </c>
      <c r="E10" s="77"/>
    </row>
    <row r="11" spans="1:18">
      <c r="A11" s="140"/>
      <c r="B11" s="140"/>
      <c r="C11" s="76"/>
      <c r="D11" s="76"/>
      <c r="E11" s="77"/>
    </row>
    <row r="12" spans="1:18">
      <c r="A12" s="143" t="s">
        <v>1150</v>
      </c>
      <c r="B12" s="140"/>
      <c r="C12" s="76"/>
      <c r="D12" s="76" t="s">
        <v>1153</v>
      </c>
      <c r="E12" s="79"/>
    </row>
    <row r="13" spans="1:18">
      <c r="A13" s="140"/>
      <c r="B13" s="140"/>
      <c r="C13" s="76"/>
      <c r="D13" s="76"/>
      <c r="E13" s="76"/>
    </row>
    <row r="14" spans="1:18">
      <c r="A14" s="144"/>
      <c r="B14" s="140"/>
      <c r="C14" s="76"/>
      <c r="D14" s="76" t="s">
        <v>1154</v>
      </c>
      <c r="E14" s="78"/>
    </row>
    <row r="15" spans="1:18" s="146" customFormat="1" ht="15.75">
      <c r="A15" s="741" t="s">
        <v>1015</v>
      </c>
      <c r="B15" s="741"/>
      <c r="C15" s="741"/>
      <c r="D15" s="741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</row>
    <row r="16" spans="1:18" s="146" customFormat="1" ht="15.75">
      <c r="A16" s="741" t="s">
        <v>1016</v>
      </c>
      <c r="B16" s="741"/>
      <c r="C16" s="741"/>
      <c r="D16" s="741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</row>
    <row r="17" spans="1:18" s="149" customFormat="1">
      <c r="A17" s="147"/>
      <c r="B17" s="147"/>
      <c r="C17" s="147"/>
      <c r="D17" s="147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s="151" customFormat="1" ht="15.75">
      <c r="A18" s="741" t="s">
        <v>1155</v>
      </c>
      <c r="B18" s="741"/>
      <c r="C18" s="741"/>
      <c r="D18" s="741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  <row r="19" spans="1:18">
      <c r="A19" s="147"/>
      <c r="B19" s="147"/>
      <c r="C19" s="147"/>
      <c r="D19" s="147"/>
    </row>
    <row r="20" spans="1:18">
      <c r="A20" s="149"/>
      <c r="B20" s="149"/>
      <c r="C20" s="149"/>
      <c r="D20" s="149"/>
    </row>
    <row r="21" spans="1:18" ht="13.5" thickBot="1">
      <c r="A21" s="149"/>
      <c r="B21" s="149"/>
      <c r="C21" s="149"/>
      <c r="D21" s="149"/>
    </row>
    <row r="22" spans="1:18" ht="45" customHeight="1" thickBot="1">
      <c r="A22" s="152" t="s">
        <v>1017</v>
      </c>
      <c r="B22" s="458" t="s">
        <v>718</v>
      </c>
      <c r="C22" s="153" t="s">
        <v>1018</v>
      </c>
      <c r="D22" s="154" t="s">
        <v>1019</v>
      </c>
    </row>
    <row r="23" spans="1:18" ht="13.5" thickBot="1">
      <c r="A23" s="155"/>
      <c r="B23" s="459">
        <v>1</v>
      </c>
      <c r="C23" s="156">
        <v>3</v>
      </c>
      <c r="D23" s="157">
        <v>4</v>
      </c>
    </row>
    <row r="24" spans="1:18" ht="18" customHeight="1">
      <c r="A24" s="460" t="s">
        <v>1020</v>
      </c>
      <c r="B24" s="454" t="s">
        <v>678</v>
      </c>
      <c r="C24" s="158">
        <f>C25+C32+C37</f>
        <v>0</v>
      </c>
      <c r="D24" s="158">
        <f>D25+D32+D37</f>
        <v>0</v>
      </c>
    </row>
    <row r="25" spans="1:18" ht="15" customHeight="1">
      <c r="A25" s="460" t="s">
        <v>1021</v>
      </c>
      <c r="B25" s="455" t="s">
        <v>679</v>
      </c>
      <c r="C25" s="159">
        <f>SUM(C26:C28)</f>
        <v>0</v>
      </c>
      <c r="D25" s="159">
        <f>SUM(D26:D28)</f>
        <v>0</v>
      </c>
    </row>
    <row r="26" spans="1:18" ht="15.75" customHeight="1">
      <c r="A26" s="460" t="s">
        <v>1022</v>
      </c>
      <c r="B26" s="456" t="s">
        <v>1023</v>
      </c>
      <c r="C26" s="664"/>
      <c r="D26" s="664"/>
    </row>
    <row r="27" spans="1:18" ht="15" customHeight="1">
      <c r="A27" s="460" t="s">
        <v>1024</v>
      </c>
      <c r="B27" s="456" t="s">
        <v>1025</v>
      </c>
      <c r="C27" s="664"/>
      <c r="D27" s="664"/>
    </row>
    <row r="28" spans="1:18" ht="17.25" customHeight="1">
      <c r="A28" s="460" t="s">
        <v>1026</v>
      </c>
      <c r="B28" s="455" t="s">
        <v>1027</v>
      </c>
      <c r="C28" s="159">
        <f>SUM(C29:C31)</f>
        <v>0</v>
      </c>
      <c r="D28" s="159">
        <f>SUM(D29:D31)</f>
        <v>0</v>
      </c>
    </row>
    <row r="29" spans="1:18" ht="15.75" customHeight="1">
      <c r="A29" s="460" t="s">
        <v>1028</v>
      </c>
      <c r="B29" s="456" t="s">
        <v>1029</v>
      </c>
      <c r="C29" s="664"/>
      <c r="D29" s="664"/>
    </row>
    <row r="30" spans="1:18" ht="15.75" customHeight="1">
      <c r="A30" s="460" t="s">
        <v>1030</v>
      </c>
      <c r="B30" s="456" t="s">
        <v>1031</v>
      </c>
      <c r="C30" s="664"/>
      <c r="D30" s="664"/>
    </row>
    <row r="31" spans="1:18" ht="15" customHeight="1">
      <c r="A31" s="460" t="s">
        <v>1032</v>
      </c>
      <c r="B31" s="456" t="s">
        <v>1033</v>
      </c>
      <c r="C31" s="664"/>
      <c r="D31" s="664"/>
    </row>
    <row r="32" spans="1:18" ht="16.5" customHeight="1">
      <c r="A32" s="460" t="s">
        <v>1034</v>
      </c>
      <c r="B32" s="455" t="s">
        <v>1035</v>
      </c>
      <c r="C32" s="159">
        <f>SUM(C33:C36)</f>
        <v>0</v>
      </c>
      <c r="D32" s="159">
        <f>SUM(D33:D36)</f>
        <v>0</v>
      </c>
    </row>
    <row r="33" spans="1:18" ht="15.75" customHeight="1">
      <c r="A33" s="460" t="s">
        <v>1036</v>
      </c>
      <c r="B33" s="456" t="s">
        <v>1029</v>
      </c>
      <c r="C33" s="664"/>
      <c r="D33" s="664"/>
    </row>
    <row r="34" spans="1:18" ht="15" customHeight="1">
      <c r="A34" s="460" t="s">
        <v>1037</v>
      </c>
      <c r="B34" s="456" t="s">
        <v>1031</v>
      </c>
      <c r="C34" s="664"/>
      <c r="D34" s="664"/>
    </row>
    <row r="35" spans="1:18" ht="15.75" customHeight="1">
      <c r="A35" s="460" t="s">
        <v>1038</v>
      </c>
      <c r="B35" s="456" t="s">
        <v>1033</v>
      </c>
      <c r="C35" s="664"/>
      <c r="D35" s="664"/>
    </row>
    <row r="36" spans="1:18" ht="17.25" customHeight="1">
      <c r="A36" s="460" t="s">
        <v>1039</v>
      </c>
      <c r="B36" s="456" t="s">
        <v>1040</v>
      </c>
      <c r="C36" s="664"/>
      <c r="D36" s="664"/>
    </row>
    <row r="37" spans="1:18" ht="16.5" customHeight="1">
      <c r="A37" s="460" t="s">
        <v>1041</v>
      </c>
      <c r="B37" s="455" t="s">
        <v>1042</v>
      </c>
      <c r="C37" s="665"/>
      <c r="D37" s="665"/>
    </row>
    <row r="38" spans="1:18" ht="30" customHeight="1" thickBot="1">
      <c r="A38" s="461" t="s">
        <v>1043</v>
      </c>
      <c r="B38" s="457" t="s">
        <v>1044</v>
      </c>
      <c r="C38" s="666"/>
      <c r="D38" s="667"/>
    </row>
    <row r="39" spans="1:18">
      <c r="A39" s="160"/>
      <c r="B39" s="106"/>
      <c r="C39" s="106"/>
      <c r="D39" s="106"/>
    </row>
    <row r="40" spans="1:18" ht="12.75" customHeight="1">
      <c r="A40" s="161"/>
      <c r="B40" s="106"/>
      <c r="C40" s="106"/>
      <c r="D40" s="106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</row>
    <row r="41" spans="1:18">
      <c r="A41" s="161"/>
      <c r="B41" s="163"/>
      <c r="C41" s="164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</row>
    <row r="42" spans="1:18">
      <c r="A42" s="161"/>
      <c r="B42" s="162"/>
      <c r="C42" s="165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</row>
    <row r="43" spans="1:18">
      <c r="A43" s="106"/>
      <c r="B43" s="106"/>
      <c r="C43" s="106"/>
      <c r="D43" s="106"/>
    </row>
    <row r="44" spans="1:18">
      <c r="A44" s="106"/>
      <c r="B44" s="106"/>
      <c r="C44" s="106"/>
      <c r="D44" s="106"/>
    </row>
    <row r="45" spans="1:18">
      <c r="A45" s="106"/>
      <c r="B45" s="106"/>
      <c r="C45" s="106"/>
      <c r="D45" s="106"/>
    </row>
    <row r="46" spans="1:18">
      <c r="A46" s="106"/>
      <c r="B46" s="106"/>
      <c r="C46" s="106"/>
      <c r="D46" s="106"/>
    </row>
    <row r="47" spans="1:18">
      <c r="A47" s="106"/>
      <c r="B47" s="106"/>
      <c r="C47" s="106"/>
      <c r="D47" s="106"/>
    </row>
    <row r="48" spans="1:18">
      <c r="A48" s="106"/>
      <c r="B48" s="106"/>
      <c r="C48" s="106"/>
      <c r="D48" s="106"/>
    </row>
    <row r="49" spans="1:4">
      <c r="A49" s="106"/>
      <c r="B49" s="106"/>
      <c r="C49" s="106"/>
      <c r="D49" s="106"/>
    </row>
    <row r="50" spans="1:4">
      <c r="A50" s="106"/>
      <c r="B50" s="106"/>
      <c r="C50" s="106"/>
      <c r="D50" s="106"/>
    </row>
    <row r="51" spans="1:4">
      <c r="A51" s="106"/>
      <c r="B51" s="106"/>
      <c r="C51" s="106"/>
      <c r="D51" s="106"/>
    </row>
  </sheetData>
  <mergeCells count="3">
    <mergeCell ref="A15:D15"/>
    <mergeCell ref="A16:D16"/>
    <mergeCell ref="A18:D1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I209"/>
  <sheetViews>
    <sheetView view="pageBreakPreview" zoomScaleNormal="80" zoomScaleSheetLayoutView="100" workbookViewId="0">
      <selection activeCell="D71" sqref="D71"/>
    </sheetView>
  </sheetViews>
  <sheetFormatPr defaultRowHeight="12.75"/>
  <cols>
    <col min="1" max="1" width="5.85546875" style="79" customWidth="1"/>
    <col min="2" max="2" width="44.28515625" style="79" customWidth="1"/>
    <col min="3" max="3" width="10.42578125" style="168" customWidth="1"/>
    <col min="4" max="5" width="16.140625" style="79" customWidth="1"/>
    <col min="6" max="6" width="15" style="79" customWidth="1"/>
    <col min="7" max="7" width="9.28515625" style="79" customWidth="1"/>
    <col min="8" max="8" width="10" style="79" customWidth="1"/>
    <col min="9" max="16384" width="9.140625" style="79"/>
  </cols>
  <sheetData>
    <row r="1" spans="1:9">
      <c r="A1" s="1" t="s">
        <v>713</v>
      </c>
      <c r="B1" s="2"/>
      <c r="C1" s="6"/>
      <c r="D1" s="4"/>
      <c r="E1" s="4"/>
      <c r="F1" s="4"/>
      <c r="G1" s="4"/>
      <c r="H1" s="4"/>
    </row>
    <row r="2" spans="1:9">
      <c r="A2" s="1" t="s">
        <v>714</v>
      </c>
      <c r="B2" s="2"/>
      <c r="C2" s="6"/>
      <c r="D2" s="4"/>
      <c r="E2" s="76" t="s">
        <v>866</v>
      </c>
      <c r="F2" s="76"/>
      <c r="G2" s="68"/>
      <c r="H2" s="69"/>
      <c r="I2" s="102"/>
    </row>
    <row r="3" spans="1:9">
      <c r="A3" s="1"/>
      <c r="B3" s="2"/>
      <c r="C3" s="6"/>
      <c r="D3" s="4"/>
      <c r="E3" s="76" t="s">
        <v>867</v>
      </c>
      <c r="F3" s="481"/>
      <c r="G3" s="68"/>
      <c r="H3" s="69"/>
      <c r="I3" s="102"/>
    </row>
    <row r="4" spans="1:9">
      <c r="A4" s="1" t="s">
        <v>1045</v>
      </c>
      <c r="B4" s="2"/>
      <c r="C4" s="6"/>
      <c r="D4" s="4"/>
      <c r="E4" s="76"/>
      <c r="F4" s="78"/>
      <c r="G4" s="68"/>
      <c r="H4" s="69"/>
      <c r="I4" s="102"/>
    </row>
    <row r="5" spans="1:9">
      <c r="A5" s="6"/>
      <c r="B5" s="7"/>
      <c r="C5" s="8"/>
      <c r="D5" s="8"/>
      <c r="E5" s="76" t="s">
        <v>868</v>
      </c>
      <c r="F5" s="77"/>
      <c r="G5" s="68"/>
      <c r="H5" s="69"/>
      <c r="I5" s="102"/>
    </row>
    <row r="6" spans="1:9">
      <c r="A6" s="9" t="s">
        <v>695</v>
      </c>
      <c r="B6" s="7"/>
      <c r="C6" s="8"/>
      <c r="D6" s="8"/>
      <c r="E6" s="77"/>
      <c r="F6" s="78"/>
      <c r="G6" s="75"/>
      <c r="H6" s="75"/>
      <c r="I6" s="102"/>
    </row>
    <row r="7" spans="1:9">
      <c r="A7" s="9"/>
      <c r="B7" s="7"/>
      <c r="C7" s="8"/>
      <c r="D7" s="8"/>
      <c r="E7" s="76" t="s">
        <v>869</v>
      </c>
      <c r="F7" s="77"/>
      <c r="G7" s="70"/>
      <c r="H7" s="75"/>
      <c r="I7" s="102"/>
    </row>
    <row r="8" spans="1:9">
      <c r="A8" s="9"/>
      <c r="B8" s="7"/>
      <c r="C8" s="8"/>
      <c r="D8" s="8"/>
      <c r="F8" s="78"/>
      <c r="G8" s="70"/>
      <c r="H8" s="75"/>
      <c r="I8" s="102"/>
    </row>
    <row r="9" spans="1:9">
      <c r="A9" s="9"/>
      <c r="B9" s="7"/>
      <c r="C9" s="8"/>
      <c r="D9" s="8"/>
      <c r="E9" s="76"/>
      <c r="F9" s="77"/>
      <c r="G9" s="75"/>
      <c r="H9" s="75"/>
      <c r="I9" s="75"/>
    </row>
    <row r="10" spans="1:9">
      <c r="A10" s="9" t="s">
        <v>1156</v>
      </c>
      <c r="B10" s="12"/>
      <c r="C10" s="166"/>
      <c r="D10" s="11"/>
      <c r="E10" s="76" t="s">
        <v>690</v>
      </c>
      <c r="F10" s="77"/>
      <c r="G10" s="71"/>
      <c r="H10" s="75"/>
      <c r="I10" s="102"/>
    </row>
    <row r="11" spans="1:9">
      <c r="A11" s="9"/>
      <c r="B11" s="12"/>
      <c r="C11" s="105"/>
      <c r="D11" s="11"/>
      <c r="E11" s="76"/>
      <c r="F11" s="77"/>
      <c r="G11" s="71"/>
      <c r="H11" s="75"/>
      <c r="I11" s="102"/>
    </row>
    <row r="12" spans="1:9">
      <c r="A12" s="9"/>
      <c r="B12" s="12"/>
      <c r="C12" s="105"/>
      <c r="D12" s="11"/>
      <c r="E12" s="76" t="s">
        <v>871</v>
      </c>
      <c r="G12" s="75"/>
      <c r="H12" s="75"/>
      <c r="I12" s="102"/>
    </row>
    <row r="13" spans="1:9">
      <c r="A13" s="9" t="s">
        <v>715</v>
      </c>
      <c r="B13" s="12"/>
      <c r="C13" s="166"/>
      <c r="D13" s="11"/>
      <c r="E13" s="76"/>
      <c r="F13" s="76"/>
      <c r="G13" s="75"/>
      <c r="H13" s="75"/>
      <c r="I13" s="102"/>
    </row>
    <row r="14" spans="1:9">
      <c r="A14" s="9"/>
      <c r="B14" s="12"/>
      <c r="C14" s="166"/>
      <c r="D14" s="11"/>
      <c r="E14" s="76" t="s">
        <v>692</v>
      </c>
      <c r="F14" s="78"/>
      <c r="G14" s="9"/>
      <c r="H14" s="5"/>
    </row>
    <row r="15" spans="1:9">
      <c r="A15" s="9"/>
      <c r="B15" s="12"/>
      <c r="C15" s="166"/>
      <c r="D15" s="11"/>
      <c r="E15" s="10"/>
      <c r="F15" s="9"/>
      <c r="G15" s="9"/>
      <c r="H15" s="5"/>
    </row>
    <row r="16" spans="1:9">
      <c r="A16" s="9" t="s">
        <v>716</v>
      </c>
      <c r="B16" s="12"/>
      <c r="C16" s="166"/>
      <c r="D16" s="11"/>
      <c r="E16" s="167"/>
      <c r="F16" s="10"/>
      <c r="G16" s="5"/>
      <c r="H16" s="5"/>
    </row>
    <row r="17" spans="1:8">
      <c r="A17" s="9"/>
      <c r="B17" s="12"/>
      <c r="C17" s="166"/>
      <c r="D17" s="11"/>
      <c r="E17" s="10"/>
      <c r="F17" s="10"/>
      <c r="G17" s="5"/>
      <c r="H17" s="5"/>
    </row>
    <row r="18" spans="1:8">
      <c r="E18" s="11"/>
      <c r="F18" s="10"/>
      <c r="G18" s="106"/>
      <c r="H18" s="106"/>
    </row>
    <row r="19" spans="1:8">
      <c r="E19" s="106"/>
      <c r="F19" s="106"/>
      <c r="G19" s="106"/>
      <c r="H19" s="106"/>
    </row>
    <row r="20" spans="1:8">
      <c r="E20" s="106"/>
      <c r="F20" s="106"/>
      <c r="G20" s="106"/>
      <c r="H20" s="106"/>
    </row>
    <row r="21" spans="1:8" ht="13.5">
      <c r="A21" s="742" t="s">
        <v>1046</v>
      </c>
      <c r="B21" s="742"/>
      <c r="C21" s="742"/>
      <c r="D21" s="742"/>
      <c r="E21" s="742"/>
      <c r="F21" s="742"/>
      <c r="G21" s="742"/>
      <c r="H21" s="742"/>
    </row>
    <row r="22" spans="1:8" ht="13.5">
      <c r="A22" s="743" t="s">
        <v>1157</v>
      </c>
      <c r="B22" s="743"/>
      <c r="C22" s="743"/>
      <c r="D22" s="743"/>
      <c r="E22" s="743"/>
      <c r="F22" s="743"/>
      <c r="G22" s="743"/>
      <c r="H22" s="743"/>
    </row>
    <row r="24" spans="1:8" ht="63" customHeight="1">
      <c r="A24" s="110" t="s">
        <v>1047</v>
      </c>
      <c r="B24" s="169" t="s">
        <v>718</v>
      </c>
      <c r="C24" s="111" t="s">
        <v>1048</v>
      </c>
      <c r="D24" s="110" t="s">
        <v>726</v>
      </c>
      <c r="E24" s="111" t="s">
        <v>727</v>
      </c>
      <c r="F24" s="111" t="s">
        <v>1049</v>
      </c>
      <c r="G24" s="111" t="s">
        <v>944</v>
      </c>
      <c r="H24" s="111" t="s">
        <v>1050</v>
      </c>
    </row>
    <row r="25" spans="1:8">
      <c r="A25" s="170"/>
      <c r="B25" s="171"/>
      <c r="C25" s="172"/>
      <c r="D25" s="173">
        <v>1</v>
      </c>
      <c r="E25" s="173">
        <v>2</v>
      </c>
      <c r="F25" s="173">
        <v>3</v>
      </c>
      <c r="G25" s="114">
        <v>4</v>
      </c>
      <c r="H25" s="114">
        <v>5</v>
      </c>
    </row>
    <row r="26" spans="1:8" ht="21.75" customHeight="1">
      <c r="A26" s="174">
        <v>1</v>
      </c>
      <c r="B26" s="175" t="s">
        <v>1051</v>
      </c>
      <c r="C26" s="176"/>
      <c r="D26" s="177">
        <f>SUM(D27+D169)</f>
        <v>0</v>
      </c>
      <c r="E26" s="177">
        <f t="shared" ref="E26" si="0">SUM(E27+E169)</f>
        <v>0</v>
      </c>
      <c r="F26" s="177">
        <f>SUM(F27+F169)</f>
        <v>0</v>
      </c>
      <c r="G26" s="118" t="e">
        <f>SUM(E26/D26)</f>
        <v>#DIV/0!</v>
      </c>
      <c r="H26" s="118" t="e">
        <f>SUM(E26/F26)</f>
        <v>#DIV/0!</v>
      </c>
    </row>
    <row r="27" spans="1:8" ht="20.25" customHeight="1">
      <c r="A27" s="178">
        <v>2</v>
      </c>
      <c r="B27" s="175" t="s">
        <v>1052</v>
      </c>
      <c r="C27" s="176">
        <v>614000</v>
      </c>
      <c r="D27" s="177">
        <f>SUM(D28+D71+D98+D114+D138+D162+D165)</f>
        <v>0</v>
      </c>
      <c r="E27" s="177">
        <f t="shared" ref="E27" si="1">SUM(E28+E71+E98+E114+E138+E162+E165)</f>
        <v>0</v>
      </c>
      <c r="F27" s="177">
        <f>SUM(F28+F71+F98+F114+F138+F162+F165)</f>
        <v>0</v>
      </c>
      <c r="G27" s="118" t="e">
        <f t="shared" ref="G27:G90" si="2">SUM(E27/D27)</f>
        <v>#DIV/0!</v>
      </c>
      <c r="H27" s="118" t="e">
        <f t="shared" ref="H27:H90" si="3">SUM(E27/F27)</f>
        <v>#DIV/0!</v>
      </c>
    </row>
    <row r="28" spans="1:8" ht="28.5" customHeight="1">
      <c r="A28" s="179">
        <v>3</v>
      </c>
      <c r="B28" s="180" t="s">
        <v>1053</v>
      </c>
      <c r="C28" s="176">
        <v>614100</v>
      </c>
      <c r="D28" s="177">
        <f>SUM(D29+D36+D45+D52+D60+D63+D69)</f>
        <v>0</v>
      </c>
      <c r="E28" s="177">
        <f>SUM(E29+E36+E45+E52+E60+E63+E69)</f>
        <v>0</v>
      </c>
      <c r="F28" s="177">
        <f>SUM(F29+F36+F45+F52+F60+F63+F69)</f>
        <v>0</v>
      </c>
      <c r="G28" s="118" t="e">
        <f t="shared" si="2"/>
        <v>#DIV/0!</v>
      </c>
      <c r="H28" s="118" t="e">
        <f t="shared" si="3"/>
        <v>#DIV/0!</v>
      </c>
    </row>
    <row r="29" spans="1:8">
      <c r="A29" s="174">
        <v>4</v>
      </c>
      <c r="B29" s="181" t="s">
        <v>1054</v>
      </c>
      <c r="C29" s="182">
        <v>614110</v>
      </c>
      <c r="D29" s="198">
        <f>SUM(D30:D35)</f>
        <v>0</v>
      </c>
      <c r="E29" s="198">
        <f>SUM(E30:E35)</f>
        <v>0</v>
      </c>
      <c r="F29" s="198">
        <f>SUM(F30:F35)</f>
        <v>0</v>
      </c>
      <c r="G29" s="123" t="e">
        <f t="shared" si="2"/>
        <v>#DIV/0!</v>
      </c>
      <c r="H29" s="123" t="e">
        <f t="shared" si="3"/>
        <v>#DIV/0!</v>
      </c>
    </row>
    <row r="30" spans="1:8">
      <c r="A30" s="178">
        <v>5</v>
      </c>
      <c r="B30" s="126" t="s">
        <v>1055</v>
      </c>
      <c r="C30" s="182">
        <v>614111</v>
      </c>
      <c r="D30" s="183"/>
      <c r="E30" s="183"/>
      <c r="F30" s="183"/>
      <c r="G30" s="123" t="e">
        <f t="shared" si="2"/>
        <v>#DIV/0!</v>
      </c>
      <c r="H30" s="123" t="e">
        <f t="shared" si="3"/>
        <v>#DIV/0!</v>
      </c>
    </row>
    <row r="31" spans="1:8">
      <c r="A31" s="179">
        <v>6</v>
      </c>
      <c r="B31" s="126" t="s">
        <v>1056</v>
      </c>
      <c r="C31" s="182">
        <v>614112</v>
      </c>
      <c r="D31" s="183" t="s">
        <v>987</v>
      </c>
      <c r="E31" s="183"/>
      <c r="F31" s="183"/>
      <c r="G31" s="123" t="e">
        <f t="shared" si="2"/>
        <v>#VALUE!</v>
      </c>
      <c r="H31" s="123" t="e">
        <f t="shared" si="3"/>
        <v>#DIV/0!</v>
      </c>
    </row>
    <row r="32" spans="1:8">
      <c r="A32" s="174">
        <v>7</v>
      </c>
      <c r="B32" s="126" t="s">
        <v>1057</v>
      </c>
      <c r="C32" s="182">
        <v>614113</v>
      </c>
      <c r="D32" s="183"/>
      <c r="E32" s="183"/>
      <c r="F32" s="183"/>
      <c r="G32" s="123" t="e">
        <f t="shared" si="2"/>
        <v>#DIV/0!</v>
      </c>
      <c r="H32" s="123" t="e">
        <f t="shared" si="3"/>
        <v>#DIV/0!</v>
      </c>
    </row>
    <row r="33" spans="1:8">
      <c r="A33" s="178">
        <v>8</v>
      </c>
      <c r="B33" s="126" t="s">
        <v>1058</v>
      </c>
      <c r="C33" s="182">
        <v>614114</v>
      </c>
      <c r="D33" s="183"/>
      <c r="E33" s="183"/>
      <c r="F33" s="183"/>
      <c r="G33" s="123" t="e">
        <f t="shared" si="2"/>
        <v>#DIV/0!</v>
      </c>
      <c r="H33" s="123" t="e">
        <f t="shared" si="3"/>
        <v>#DIV/0!</v>
      </c>
    </row>
    <row r="34" spans="1:8">
      <c r="A34" s="179">
        <v>9</v>
      </c>
      <c r="B34" s="126" t="s">
        <v>1059</v>
      </c>
      <c r="C34" s="182">
        <v>614115</v>
      </c>
      <c r="D34" s="183"/>
      <c r="E34" s="183"/>
      <c r="F34" s="183"/>
      <c r="G34" s="123" t="e">
        <f t="shared" si="2"/>
        <v>#DIV/0!</v>
      </c>
      <c r="H34" s="123" t="e">
        <f t="shared" si="3"/>
        <v>#DIV/0!</v>
      </c>
    </row>
    <row r="35" spans="1:8">
      <c r="A35" s="174">
        <v>10</v>
      </c>
      <c r="B35" s="126" t="s">
        <v>1060</v>
      </c>
      <c r="C35" s="182">
        <v>614116</v>
      </c>
      <c r="D35" s="183"/>
      <c r="E35" s="500"/>
      <c r="F35" s="500"/>
      <c r="G35" s="123" t="e">
        <f t="shared" si="2"/>
        <v>#DIV/0!</v>
      </c>
      <c r="H35" s="123" t="e">
        <f t="shared" si="3"/>
        <v>#DIV/0!</v>
      </c>
    </row>
    <row r="36" spans="1:8" ht="24">
      <c r="A36" s="178">
        <v>11</v>
      </c>
      <c r="B36" s="184" t="s">
        <v>1061</v>
      </c>
      <c r="C36" s="185">
        <v>614120</v>
      </c>
      <c r="D36" s="198">
        <f>SUM(D37:D44)</f>
        <v>0</v>
      </c>
      <c r="E36" s="198">
        <f>SUM(E37:E44)</f>
        <v>0</v>
      </c>
      <c r="F36" s="198">
        <f>SUM(F37:F44)</f>
        <v>0</v>
      </c>
      <c r="G36" s="123" t="e">
        <f t="shared" si="2"/>
        <v>#DIV/0!</v>
      </c>
      <c r="H36" s="123" t="e">
        <f t="shared" si="3"/>
        <v>#DIV/0!</v>
      </c>
    </row>
    <row r="37" spans="1:8">
      <c r="A37" s="179">
        <v>12</v>
      </c>
      <c r="B37" s="186" t="s">
        <v>1062</v>
      </c>
      <c r="C37" s="187">
        <v>614121</v>
      </c>
      <c r="D37" s="183"/>
      <c r="E37" s="183"/>
      <c r="F37" s="183"/>
      <c r="G37" s="123" t="e">
        <f t="shared" si="2"/>
        <v>#DIV/0!</v>
      </c>
      <c r="H37" s="123" t="e">
        <f t="shared" si="3"/>
        <v>#DIV/0!</v>
      </c>
    </row>
    <row r="38" spans="1:8">
      <c r="A38" s="174">
        <v>13</v>
      </c>
      <c r="B38" s="186" t="s">
        <v>1063</v>
      </c>
      <c r="C38" s="187">
        <v>614122</v>
      </c>
      <c r="D38" s="183"/>
      <c r="E38" s="183"/>
      <c r="F38" s="183"/>
      <c r="G38" s="123" t="e">
        <f t="shared" si="2"/>
        <v>#DIV/0!</v>
      </c>
      <c r="H38" s="123" t="e">
        <f t="shared" si="3"/>
        <v>#DIV/0!</v>
      </c>
    </row>
    <row r="39" spans="1:8">
      <c r="A39" s="178">
        <v>14</v>
      </c>
      <c r="B39" s="186" t="s">
        <v>1064</v>
      </c>
      <c r="C39" s="187">
        <v>614123</v>
      </c>
      <c r="D39" s="183"/>
      <c r="E39" s="183"/>
      <c r="F39" s="183"/>
      <c r="G39" s="123" t="e">
        <f t="shared" si="2"/>
        <v>#DIV/0!</v>
      </c>
      <c r="H39" s="123" t="e">
        <f t="shared" si="3"/>
        <v>#DIV/0!</v>
      </c>
    </row>
    <row r="40" spans="1:8">
      <c r="A40" s="179">
        <v>15</v>
      </c>
      <c r="B40" s="99" t="s">
        <v>1065</v>
      </c>
      <c r="C40" s="188">
        <v>614124</v>
      </c>
      <c r="D40" s="183"/>
      <c r="E40" s="183"/>
      <c r="F40" s="183"/>
      <c r="G40" s="123" t="e">
        <f t="shared" si="2"/>
        <v>#DIV/0!</v>
      </c>
      <c r="H40" s="123" t="e">
        <f t="shared" si="3"/>
        <v>#DIV/0!</v>
      </c>
    </row>
    <row r="41" spans="1:8">
      <c r="A41" s="174">
        <v>16</v>
      </c>
      <c r="B41" s="99" t="s">
        <v>1066</v>
      </c>
      <c r="C41" s="188">
        <v>614125</v>
      </c>
      <c r="D41" s="183"/>
      <c r="E41" s="183"/>
      <c r="F41" s="183"/>
      <c r="G41" s="123" t="e">
        <f t="shared" si="2"/>
        <v>#DIV/0!</v>
      </c>
      <c r="H41" s="123" t="e">
        <f t="shared" si="3"/>
        <v>#DIV/0!</v>
      </c>
    </row>
    <row r="42" spans="1:8">
      <c r="A42" s="178">
        <v>17</v>
      </c>
      <c r="B42" s="99" t="s">
        <v>1067</v>
      </c>
      <c r="C42" s="188">
        <v>614126</v>
      </c>
      <c r="D42" s="183"/>
      <c r="E42" s="183"/>
      <c r="F42" s="183"/>
      <c r="G42" s="123" t="e">
        <f t="shared" si="2"/>
        <v>#DIV/0!</v>
      </c>
      <c r="H42" s="123" t="e">
        <f t="shared" si="3"/>
        <v>#DIV/0!</v>
      </c>
    </row>
    <row r="43" spans="1:8">
      <c r="A43" s="179">
        <v>18</v>
      </c>
      <c r="B43" s="99" t="s">
        <v>1068</v>
      </c>
      <c r="C43" s="188">
        <v>614127</v>
      </c>
      <c r="D43" s="183"/>
      <c r="E43" s="183"/>
      <c r="F43" s="183"/>
      <c r="G43" s="123" t="e">
        <f t="shared" si="2"/>
        <v>#DIV/0!</v>
      </c>
      <c r="H43" s="123" t="e">
        <f t="shared" si="3"/>
        <v>#DIV/0!</v>
      </c>
    </row>
    <row r="44" spans="1:8">
      <c r="A44" s="174">
        <v>19</v>
      </c>
      <c r="B44" s="99" t="s">
        <v>1069</v>
      </c>
      <c r="C44" s="188">
        <v>614128</v>
      </c>
      <c r="D44" s="183"/>
      <c r="E44" s="183"/>
      <c r="F44" s="183"/>
      <c r="G44" s="123" t="e">
        <f t="shared" si="2"/>
        <v>#DIV/0!</v>
      </c>
      <c r="H44" s="123" t="e">
        <f t="shared" si="3"/>
        <v>#DIV/0!</v>
      </c>
    </row>
    <row r="45" spans="1:8">
      <c r="A45" s="178">
        <v>20</v>
      </c>
      <c r="B45" s="83" t="s">
        <v>1070</v>
      </c>
      <c r="C45" s="189">
        <v>614140</v>
      </c>
      <c r="D45" s="198">
        <f>SUM(D46:D51)</f>
        <v>0</v>
      </c>
      <c r="E45" s="198">
        <f t="shared" ref="E45:F45" si="4">SUM(E46:E51)</f>
        <v>0</v>
      </c>
      <c r="F45" s="198">
        <f t="shared" si="4"/>
        <v>0</v>
      </c>
      <c r="G45" s="123" t="e">
        <f t="shared" si="2"/>
        <v>#DIV/0!</v>
      </c>
      <c r="H45" s="123" t="e">
        <f t="shared" si="3"/>
        <v>#DIV/0!</v>
      </c>
    </row>
    <row r="46" spans="1:8">
      <c r="A46" s="179">
        <v>21</v>
      </c>
      <c r="B46" s="99" t="s">
        <v>1071</v>
      </c>
      <c r="C46" s="187">
        <v>614141</v>
      </c>
      <c r="D46" s="183"/>
      <c r="E46" s="183"/>
      <c r="F46" s="183"/>
      <c r="G46" s="123" t="e">
        <f t="shared" si="2"/>
        <v>#DIV/0!</v>
      </c>
      <c r="H46" s="123" t="e">
        <f t="shared" si="3"/>
        <v>#DIV/0!</v>
      </c>
    </row>
    <row r="47" spans="1:8">
      <c r="A47" s="174">
        <v>22</v>
      </c>
      <c r="B47" s="190" t="s">
        <v>1072</v>
      </c>
      <c r="C47" s="191">
        <v>614142</v>
      </c>
      <c r="D47" s="183"/>
      <c r="E47" s="183"/>
      <c r="F47" s="183"/>
      <c r="G47" s="123" t="e">
        <f t="shared" si="2"/>
        <v>#DIV/0!</v>
      </c>
      <c r="H47" s="123" t="e">
        <f t="shared" si="3"/>
        <v>#DIV/0!</v>
      </c>
    </row>
    <row r="48" spans="1:8">
      <c r="A48" s="178">
        <v>23</v>
      </c>
      <c r="B48" s="190" t="s">
        <v>1073</v>
      </c>
      <c r="C48" s="191">
        <v>614143</v>
      </c>
      <c r="D48" s="183"/>
      <c r="E48" s="183"/>
      <c r="F48" s="183"/>
      <c r="G48" s="123" t="e">
        <f t="shared" si="2"/>
        <v>#DIV/0!</v>
      </c>
      <c r="H48" s="123" t="e">
        <f t="shared" si="3"/>
        <v>#DIV/0!</v>
      </c>
    </row>
    <row r="49" spans="1:8">
      <c r="A49" s="179">
        <v>24</v>
      </c>
      <c r="B49" s="190" t="s">
        <v>1074</v>
      </c>
      <c r="C49" s="191">
        <v>614144</v>
      </c>
      <c r="D49" s="183"/>
      <c r="E49" s="183"/>
      <c r="F49" s="183"/>
      <c r="G49" s="123" t="e">
        <f t="shared" si="2"/>
        <v>#DIV/0!</v>
      </c>
      <c r="H49" s="123" t="e">
        <f t="shared" si="3"/>
        <v>#DIV/0!</v>
      </c>
    </row>
    <row r="50" spans="1:8">
      <c r="A50" s="174">
        <v>25</v>
      </c>
      <c r="B50" s="99" t="s">
        <v>1075</v>
      </c>
      <c r="C50" s="188">
        <v>614145</v>
      </c>
      <c r="D50" s="183"/>
      <c r="E50" s="183"/>
      <c r="F50" s="183"/>
      <c r="G50" s="123" t="e">
        <f t="shared" si="2"/>
        <v>#DIV/0!</v>
      </c>
      <c r="H50" s="123" t="e">
        <f t="shared" si="3"/>
        <v>#DIV/0!</v>
      </c>
    </row>
    <row r="51" spans="1:8" ht="24">
      <c r="A51" s="178">
        <v>26</v>
      </c>
      <c r="B51" s="99" t="s">
        <v>1076</v>
      </c>
      <c r="C51" s="188">
        <v>614146</v>
      </c>
      <c r="D51" s="183"/>
      <c r="E51" s="183"/>
      <c r="F51" s="183"/>
      <c r="G51" s="123" t="e">
        <f t="shared" si="2"/>
        <v>#DIV/0!</v>
      </c>
      <c r="H51" s="123" t="e">
        <f t="shared" si="3"/>
        <v>#DIV/0!</v>
      </c>
    </row>
    <row r="52" spans="1:8" ht="17.25" customHeight="1">
      <c r="A52" s="179">
        <v>27</v>
      </c>
      <c r="B52" s="99" t="s">
        <v>1077</v>
      </c>
      <c r="C52" s="189">
        <v>614150</v>
      </c>
      <c r="D52" s="198">
        <f>SUM(D53:D59)</f>
        <v>0</v>
      </c>
      <c r="E52" s="198">
        <f t="shared" ref="E52:F52" si="5">SUM(E53:E59)</f>
        <v>0</v>
      </c>
      <c r="F52" s="198">
        <f t="shared" si="5"/>
        <v>0</v>
      </c>
      <c r="G52" s="123" t="e">
        <f t="shared" si="2"/>
        <v>#DIV/0!</v>
      </c>
      <c r="H52" s="123" t="e">
        <f t="shared" si="3"/>
        <v>#DIV/0!</v>
      </c>
    </row>
    <row r="53" spans="1:8" ht="17.25" customHeight="1">
      <c r="A53" s="174">
        <v>28</v>
      </c>
      <c r="B53" s="83" t="s">
        <v>1078</v>
      </c>
      <c r="C53" s="192">
        <v>614151</v>
      </c>
      <c r="D53" s="183"/>
      <c r="E53" s="183"/>
      <c r="F53" s="183"/>
      <c r="G53" s="123" t="e">
        <f t="shared" si="2"/>
        <v>#DIV/0!</v>
      </c>
      <c r="H53" s="123" t="e">
        <f t="shared" si="3"/>
        <v>#DIV/0!</v>
      </c>
    </row>
    <row r="54" spans="1:8" ht="24">
      <c r="A54" s="178">
        <v>29</v>
      </c>
      <c r="B54" s="99" t="s">
        <v>1079</v>
      </c>
      <c r="C54" s="188">
        <v>614152</v>
      </c>
      <c r="D54" s="183"/>
      <c r="E54" s="183"/>
      <c r="F54" s="183"/>
      <c r="G54" s="123" t="e">
        <f t="shared" si="2"/>
        <v>#DIV/0!</v>
      </c>
      <c r="H54" s="123" t="e">
        <f t="shared" si="3"/>
        <v>#DIV/0!</v>
      </c>
    </row>
    <row r="55" spans="1:8" ht="24">
      <c r="A55" s="179">
        <v>30</v>
      </c>
      <c r="B55" s="83" t="s">
        <v>1080</v>
      </c>
      <c r="C55" s="192">
        <v>614154</v>
      </c>
      <c r="D55" s="183"/>
      <c r="E55" s="183"/>
      <c r="F55" s="183"/>
      <c r="G55" s="123" t="e">
        <f t="shared" si="2"/>
        <v>#DIV/0!</v>
      </c>
      <c r="H55" s="123" t="e">
        <f t="shared" si="3"/>
        <v>#DIV/0!</v>
      </c>
    </row>
    <row r="56" spans="1:8" ht="24">
      <c r="A56" s="174">
        <v>31</v>
      </c>
      <c r="B56" s="83" t="s">
        <v>1081</v>
      </c>
      <c r="C56" s="192">
        <v>614155</v>
      </c>
      <c r="D56" s="183"/>
      <c r="E56" s="183"/>
      <c r="F56" s="183"/>
      <c r="G56" s="123" t="e">
        <f t="shared" si="2"/>
        <v>#DIV/0!</v>
      </c>
      <c r="H56" s="123" t="e">
        <f t="shared" si="3"/>
        <v>#DIV/0!</v>
      </c>
    </row>
    <row r="57" spans="1:8" ht="36">
      <c r="A57" s="178">
        <v>32</v>
      </c>
      <c r="B57" s="83" t="s">
        <v>1082</v>
      </c>
      <c r="C57" s="192">
        <v>614156</v>
      </c>
      <c r="D57" s="183"/>
      <c r="E57" s="183"/>
      <c r="F57" s="183"/>
      <c r="G57" s="123" t="e">
        <f t="shared" si="2"/>
        <v>#DIV/0!</v>
      </c>
      <c r="H57" s="123" t="e">
        <f t="shared" si="3"/>
        <v>#DIV/0!</v>
      </c>
    </row>
    <row r="58" spans="1:8" ht="36">
      <c r="A58" s="179">
        <v>33</v>
      </c>
      <c r="B58" s="83" t="s">
        <v>0</v>
      </c>
      <c r="C58" s="192">
        <v>614157</v>
      </c>
      <c r="D58" s="183"/>
      <c r="E58" s="183"/>
      <c r="F58" s="183"/>
      <c r="G58" s="123" t="e">
        <f t="shared" si="2"/>
        <v>#DIV/0!</v>
      </c>
      <c r="H58" s="123" t="e">
        <f t="shared" si="3"/>
        <v>#DIV/0!</v>
      </c>
    </row>
    <row r="59" spans="1:8">
      <c r="A59" s="174">
        <v>34</v>
      </c>
      <c r="B59" s="83" t="s">
        <v>1</v>
      </c>
      <c r="C59" s="192">
        <v>614159</v>
      </c>
      <c r="D59" s="183"/>
      <c r="E59" s="183"/>
      <c r="F59" s="183"/>
      <c r="G59" s="123" t="e">
        <f t="shared" si="2"/>
        <v>#DIV/0!</v>
      </c>
      <c r="H59" s="123" t="e">
        <f t="shared" si="3"/>
        <v>#DIV/0!</v>
      </c>
    </row>
    <row r="60" spans="1:8">
      <c r="A60" s="178">
        <v>35</v>
      </c>
      <c r="B60" s="83" t="s">
        <v>2</v>
      </c>
      <c r="C60" s="189">
        <v>614160</v>
      </c>
      <c r="D60" s="198">
        <f>SUM(D61:D62)</f>
        <v>0</v>
      </c>
      <c r="E60" s="198">
        <f t="shared" ref="E60:F60" si="6">SUM(E61:E62)</f>
        <v>0</v>
      </c>
      <c r="F60" s="198">
        <f t="shared" si="6"/>
        <v>0</v>
      </c>
      <c r="G60" s="123" t="e">
        <f t="shared" si="2"/>
        <v>#DIV/0!</v>
      </c>
      <c r="H60" s="123" t="e">
        <f t="shared" si="3"/>
        <v>#DIV/0!</v>
      </c>
    </row>
    <row r="61" spans="1:8">
      <c r="A61" s="179">
        <v>36</v>
      </c>
      <c r="B61" s="83" t="s">
        <v>3</v>
      </c>
      <c r="C61" s="192">
        <v>614161</v>
      </c>
      <c r="D61" s="183"/>
      <c r="E61" s="183"/>
      <c r="F61" s="183"/>
      <c r="G61" s="123" t="e">
        <f t="shared" si="2"/>
        <v>#DIV/0!</v>
      </c>
      <c r="H61" s="123" t="e">
        <f t="shared" si="3"/>
        <v>#DIV/0!</v>
      </c>
    </row>
    <row r="62" spans="1:8">
      <c r="A62" s="174">
        <v>37</v>
      </c>
      <c r="B62" s="83" t="s">
        <v>4</v>
      </c>
      <c r="C62" s="192">
        <v>614162</v>
      </c>
      <c r="D62" s="183"/>
      <c r="E62" s="183"/>
      <c r="F62" s="183"/>
      <c r="G62" s="123" t="e">
        <f t="shared" si="2"/>
        <v>#DIV/0!</v>
      </c>
      <c r="H62" s="123" t="e">
        <f t="shared" si="3"/>
        <v>#DIV/0!</v>
      </c>
    </row>
    <row r="63" spans="1:8">
      <c r="A63" s="178">
        <v>38</v>
      </c>
      <c r="B63" s="99" t="s">
        <v>5</v>
      </c>
      <c r="C63" s="189">
        <v>614170</v>
      </c>
      <c r="D63" s="198">
        <f>SUM(D64:D68)</f>
        <v>0</v>
      </c>
      <c r="E63" s="198">
        <f t="shared" ref="E63:F63" si="7">SUM(E64:E68)</f>
        <v>0</v>
      </c>
      <c r="F63" s="198">
        <f t="shared" si="7"/>
        <v>0</v>
      </c>
      <c r="G63" s="123" t="e">
        <f t="shared" si="2"/>
        <v>#DIV/0!</v>
      </c>
      <c r="H63" s="123" t="e">
        <f t="shared" si="3"/>
        <v>#DIV/0!</v>
      </c>
    </row>
    <row r="64" spans="1:8" ht="24">
      <c r="A64" s="179">
        <v>39</v>
      </c>
      <c r="B64" s="99" t="s">
        <v>6</v>
      </c>
      <c r="C64" s="188">
        <v>614171</v>
      </c>
      <c r="D64" s="183"/>
      <c r="E64" s="183"/>
      <c r="F64" s="183"/>
      <c r="G64" s="123" t="e">
        <f t="shared" si="2"/>
        <v>#DIV/0!</v>
      </c>
      <c r="H64" s="123" t="e">
        <f t="shared" si="3"/>
        <v>#DIV/0!</v>
      </c>
    </row>
    <row r="65" spans="1:8">
      <c r="A65" s="174">
        <v>40</v>
      </c>
      <c r="B65" s="83" t="s">
        <v>7</v>
      </c>
      <c r="C65" s="192">
        <v>614172</v>
      </c>
      <c r="D65" s="183"/>
      <c r="E65" s="183"/>
      <c r="F65" s="183"/>
      <c r="G65" s="123" t="e">
        <f t="shared" si="2"/>
        <v>#DIV/0!</v>
      </c>
      <c r="H65" s="123" t="e">
        <f t="shared" si="3"/>
        <v>#DIV/0!</v>
      </c>
    </row>
    <row r="66" spans="1:8" ht="24">
      <c r="A66" s="178">
        <v>41</v>
      </c>
      <c r="B66" s="83" t="s">
        <v>8</v>
      </c>
      <c r="C66" s="192">
        <v>614173</v>
      </c>
      <c r="D66" s="183"/>
      <c r="E66" s="183"/>
      <c r="F66" s="183"/>
      <c r="G66" s="123" t="e">
        <f t="shared" si="2"/>
        <v>#DIV/0!</v>
      </c>
      <c r="H66" s="123" t="e">
        <f t="shared" si="3"/>
        <v>#DIV/0!</v>
      </c>
    </row>
    <row r="67" spans="1:8">
      <c r="A67" s="179">
        <v>42</v>
      </c>
      <c r="B67" s="83" t="s">
        <v>9</v>
      </c>
      <c r="C67" s="192">
        <v>614174</v>
      </c>
      <c r="D67" s="183"/>
      <c r="E67" s="183"/>
      <c r="F67" s="183"/>
      <c r="G67" s="123" t="e">
        <f t="shared" si="2"/>
        <v>#DIV/0!</v>
      </c>
      <c r="H67" s="123" t="e">
        <f t="shared" si="3"/>
        <v>#DIV/0!</v>
      </c>
    </row>
    <row r="68" spans="1:8">
      <c r="A68" s="174">
        <v>43</v>
      </c>
      <c r="B68" s="83" t="s">
        <v>10</v>
      </c>
      <c r="C68" s="192">
        <v>614175</v>
      </c>
      <c r="D68" s="183"/>
      <c r="E68" s="183"/>
      <c r="F68" s="183"/>
      <c r="G68" s="123" t="e">
        <f t="shared" si="2"/>
        <v>#DIV/0!</v>
      </c>
      <c r="H68" s="123" t="e">
        <f t="shared" si="3"/>
        <v>#DIV/0!</v>
      </c>
    </row>
    <row r="69" spans="1:8">
      <c r="A69" s="178">
        <v>44</v>
      </c>
      <c r="B69" s="99" t="s">
        <v>11</v>
      </c>
      <c r="C69" s="185">
        <v>614180</v>
      </c>
      <c r="D69" s="198">
        <f>SUM(D70)</f>
        <v>0</v>
      </c>
      <c r="E69" s="198">
        <f t="shared" ref="E69:F69" si="8">SUM(E70)</f>
        <v>0</v>
      </c>
      <c r="F69" s="198">
        <f t="shared" si="8"/>
        <v>0</v>
      </c>
      <c r="G69" s="123" t="e">
        <f t="shared" si="2"/>
        <v>#DIV/0!</v>
      </c>
      <c r="H69" s="123" t="e">
        <f t="shared" si="3"/>
        <v>#DIV/0!</v>
      </c>
    </row>
    <row r="70" spans="1:8">
      <c r="A70" s="179">
        <v>45</v>
      </c>
      <c r="B70" s="99" t="s">
        <v>12</v>
      </c>
      <c r="C70" s="188">
        <v>614181</v>
      </c>
      <c r="D70" s="183"/>
      <c r="E70" s="183"/>
      <c r="F70" s="183"/>
      <c r="G70" s="123" t="e">
        <f t="shared" si="2"/>
        <v>#DIV/0!</v>
      </c>
      <c r="H70" s="123" t="e">
        <f t="shared" si="3"/>
        <v>#DIV/0!</v>
      </c>
    </row>
    <row r="71" spans="1:8" ht="18.75" customHeight="1">
      <c r="A71" s="174">
        <v>46</v>
      </c>
      <c r="B71" s="193" t="s">
        <v>13</v>
      </c>
      <c r="C71" s="194">
        <v>614200</v>
      </c>
      <c r="D71" s="177">
        <f>SUM(D72+D76+D82+D89+D93)</f>
        <v>0</v>
      </c>
      <c r="E71" s="177">
        <f>SUM(E72+E76+E82+E89+E93)</f>
        <v>0</v>
      </c>
      <c r="F71" s="177">
        <f>SUM(F72+F76+F82+F89+F93)</f>
        <v>0</v>
      </c>
      <c r="G71" s="118" t="e">
        <f t="shared" si="2"/>
        <v>#DIV/0!</v>
      </c>
      <c r="H71" s="118" t="e">
        <f t="shared" si="3"/>
        <v>#DIV/0!</v>
      </c>
    </row>
    <row r="72" spans="1:8" ht="24">
      <c r="A72" s="178">
        <v>47</v>
      </c>
      <c r="B72" s="195" t="s">
        <v>14</v>
      </c>
      <c r="C72" s="182">
        <v>614210</v>
      </c>
      <c r="D72" s="198">
        <f>SUM(D73:D75)</f>
        <v>0</v>
      </c>
      <c r="E72" s="198">
        <f>SUM(E73:E75)</f>
        <v>0</v>
      </c>
      <c r="F72" s="198">
        <f>SUM(F73:F75)</f>
        <v>0</v>
      </c>
      <c r="G72" s="123" t="e">
        <f t="shared" si="2"/>
        <v>#DIV/0!</v>
      </c>
      <c r="H72" s="123" t="e">
        <f t="shared" si="3"/>
        <v>#DIV/0!</v>
      </c>
    </row>
    <row r="73" spans="1:8">
      <c r="A73" s="179">
        <v>48</v>
      </c>
      <c r="B73" s="195" t="s">
        <v>15</v>
      </c>
      <c r="C73" s="182">
        <v>614211</v>
      </c>
      <c r="D73" s="183"/>
      <c r="E73" s="183"/>
      <c r="F73" s="183"/>
      <c r="G73" s="123" t="e">
        <f t="shared" si="2"/>
        <v>#DIV/0!</v>
      </c>
      <c r="H73" s="123" t="e">
        <f t="shared" si="3"/>
        <v>#DIV/0!</v>
      </c>
    </row>
    <row r="74" spans="1:8">
      <c r="A74" s="174">
        <v>49</v>
      </c>
      <c r="B74" s="195" t="s">
        <v>16</v>
      </c>
      <c r="C74" s="182">
        <v>614212</v>
      </c>
      <c r="D74" s="183"/>
      <c r="E74" s="183"/>
      <c r="F74" s="183"/>
      <c r="G74" s="123" t="e">
        <f t="shared" si="2"/>
        <v>#DIV/0!</v>
      </c>
      <c r="H74" s="123" t="e">
        <f t="shared" si="3"/>
        <v>#DIV/0!</v>
      </c>
    </row>
    <row r="75" spans="1:8" ht="24">
      <c r="A75" s="178">
        <v>50</v>
      </c>
      <c r="B75" s="195" t="s">
        <v>17</v>
      </c>
      <c r="C75" s="182">
        <v>614219</v>
      </c>
      <c r="D75" s="183"/>
      <c r="E75" s="183"/>
      <c r="F75" s="183"/>
      <c r="G75" s="123" t="e">
        <f t="shared" si="2"/>
        <v>#DIV/0!</v>
      </c>
      <c r="H75" s="123" t="e">
        <f t="shared" si="3"/>
        <v>#DIV/0!</v>
      </c>
    </row>
    <row r="76" spans="1:8" ht="24">
      <c r="A76" s="179">
        <v>51</v>
      </c>
      <c r="B76" s="196" t="s">
        <v>18</v>
      </c>
      <c r="C76" s="182">
        <v>614220</v>
      </c>
      <c r="D76" s="198">
        <f>SUM(D77+D78+D79+D80+D81)</f>
        <v>0</v>
      </c>
      <c r="E76" s="198">
        <f>SUM(E77+E78+E79+E80+E81)</f>
        <v>0</v>
      </c>
      <c r="F76" s="198">
        <f>SUM(F77+F78+F79+F80+F81)</f>
        <v>0</v>
      </c>
      <c r="G76" s="123" t="e">
        <f t="shared" si="2"/>
        <v>#DIV/0!</v>
      </c>
      <c r="H76" s="123" t="e">
        <f t="shared" si="3"/>
        <v>#DIV/0!</v>
      </c>
    </row>
    <row r="77" spans="1:8">
      <c r="A77" s="174">
        <v>52</v>
      </c>
      <c r="B77" s="195" t="s">
        <v>19</v>
      </c>
      <c r="C77" s="182">
        <v>614221</v>
      </c>
      <c r="D77" s="183"/>
      <c r="E77" s="183"/>
      <c r="F77" s="183"/>
      <c r="G77" s="123" t="e">
        <f t="shared" si="2"/>
        <v>#DIV/0!</v>
      </c>
      <c r="H77" s="123" t="e">
        <f t="shared" si="3"/>
        <v>#DIV/0!</v>
      </c>
    </row>
    <row r="78" spans="1:8">
      <c r="A78" s="178">
        <v>53</v>
      </c>
      <c r="B78" s="195" t="s">
        <v>20</v>
      </c>
      <c r="C78" s="182">
        <v>614222</v>
      </c>
      <c r="D78" s="183"/>
      <c r="E78" s="183"/>
      <c r="F78" s="183"/>
      <c r="G78" s="123" t="e">
        <f t="shared" si="2"/>
        <v>#DIV/0!</v>
      </c>
      <c r="H78" s="123" t="e">
        <f t="shared" si="3"/>
        <v>#DIV/0!</v>
      </c>
    </row>
    <row r="79" spans="1:8">
      <c r="A79" s="179">
        <v>54</v>
      </c>
      <c r="B79" s="195" t="s">
        <v>21</v>
      </c>
      <c r="C79" s="182">
        <v>614223</v>
      </c>
      <c r="D79" s="183"/>
      <c r="E79" s="183"/>
      <c r="F79" s="183"/>
      <c r="G79" s="123" t="e">
        <f t="shared" si="2"/>
        <v>#DIV/0!</v>
      </c>
      <c r="H79" s="123" t="e">
        <f t="shared" si="3"/>
        <v>#DIV/0!</v>
      </c>
    </row>
    <row r="80" spans="1:8">
      <c r="A80" s="174">
        <v>55</v>
      </c>
      <c r="B80" s="83" t="s">
        <v>22</v>
      </c>
      <c r="C80" s="182">
        <v>614225</v>
      </c>
      <c r="D80" s="183"/>
      <c r="E80" s="183"/>
      <c r="F80" s="183"/>
      <c r="G80" s="123" t="e">
        <f t="shared" si="2"/>
        <v>#DIV/0!</v>
      </c>
      <c r="H80" s="123" t="e">
        <f t="shared" si="3"/>
        <v>#DIV/0!</v>
      </c>
    </row>
    <row r="81" spans="1:8" ht="24">
      <c r="A81" s="178">
        <v>56</v>
      </c>
      <c r="B81" s="195" t="s">
        <v>23</v>
      </c>
      <c r="C81" s="182">
        <v>614229</v>
      </c>
      <c r="D81" s="183"/>
      <c r="E81" s="183"/>
      <c r="F81" s="183"/>
      <c r="G81" s="123" t="e">
        <f t="shared" si="2"/>
        <v>#DIV/0!</v>
      </c>
      <c r="H81" s="123" t="e">
        <f t="shared" si="3"/>
        <v>#DIV/0!</v>
      </c>
    </row>
    <row r="82" spans="1:8">
      <c r="A82" s="179">
        <v>57</v>
      </c>
      <c r="B82" s="195" t="s">
        <v>24</v>
      </c>
      <c r="C82" s="182">
        <v>614230</v>
      </c>
      <c r="D82" s="198">
        <f>SUM(D83:D88)</f>
        <v>0</v>
      </c>
      <c r="E82" s="198">
        <f t="shared" ref="E82:F82" si="9">SUM(E83:E88)</f>
        <v>0</v>
      </c>
      <c r="F82" s="198">
        <f t="shared" si="9"/>
        <v>0</v>
      </c>
      <c r="G82" s="123" t="e">
        <f t="shared" si="2"/>
        <v>#DIV/0!</v>
      </c>
      <c r="H82" s="123" t="e">
        <f t="shared" si="3"/>
        <v>#DIV/0!</v>
      </c>
    </row>
    <row r="83" spans="1:8">
      <c r="A83" s="174">
        <v>58</v>
      </c>
      <c r="B83" s="195" t="s">
        <v>25</v>
      </c>
      <c r="C83" s="182">
        <v>614231</v>
      </c>
      <c r="D83" s="183"/>
      <c r="E83" s="183"/>
      <c r="F83" s="183"/>
      <c r="G83" s="123" t="e">
        <f t="shared" si="2"/>
        <v>#DIV/0!</v>
      </c>
      <c r="H83" s="123" t="e">
        <f t="shared" si="3"/>
        <v>#DIV/0!</v>
      </c>
    </row>
    <row r="84" spans="1:8" ht="24">
      <c r="A84" s="178">
        <v>59</v>
      </c>
      <c r="B84" s="195" t="s">
        <v>26</v>
      </c>
      <c r="C84" s="182">
        <v>614232</v>
      </c>
      <c r="D84" s="183"/>
      <c r="E84" s="183"/>
      <c r="F84" s="183"/>
      <c r="G84" s="123" t="e">
        <f t="shared" si="2"/>
        <v>#DIV/0!</v>
      </c>
      <c r="H84" s="123" t="e">
        <f t="shared" si="3"/>
        <v>#DIV/0!</v>
      </c>
    </row>
    <row r="85" spans="1:8">
      <c r="A85" s="179">
        <v>60</v>
      </c>
      <c r="B85" s="195" t="s">
        <v>27</v>
      </c>
      <c r="C85" s="182">
        <v>614233</v>
      </c>
      <c r="D85" s="183"/>
      <c r="E85" s="183"/>
      <c r="F85" s="183"/>
      <c r="G85" s="123" t="e">
        <f t="shared" si="2"/>
        <v>#DIV/0!</v>
      </c>
      <c r="H85" s="123" t="e">
        <f t="shared" si="3"/>
        <v>#DIV/0!</v>
      </c>
    </row>
    <row r="86" spans="1:8">
      <c r="A86" s="174">
        <v>61</v>
      </c>
      <c r="B86" s="195" t="s">
        <v>28</v>
      </c>
      <c r="C86" s="182">
        <v>614234</v>
      </c>
      <c r="D86" s="183"/>
      <c r="E86" s="183"/>
      <c r="F86" s="183"/>
      <c r="G86" s="123" t="e">
        <f t="shared" si="2"/>
        <v>#DIV/0!</v>
      </c>
      <c r="H86" s="123" t="e">
        <f t="shared" si="3"/>
        <v>#DIV/0!</v>
      </c>
    </row>
    <row r="87" spans="1:8">
      <c r="A87" s="178">
        <v>62</v>
      </c>
      <c r="B87" s="195" t="s">
        <v>29</v>
      </c>
      <c r="C87" s="197">
        <v>614235</v>
      </c>
      <c r="D87" s="183"/>
      <c r="E87" s="183"/>
      <c r="F87" s="183"/>
      <c r="G87" s="123" t="e">
        <f t="shared" si="2"/>
        <v>#DIV/0!</v>
      </c>
      <c r="H87" s="123" t="e">
        <f t="shared" si="3"/>
        <v>#DIV/0!</v>
      </c>
    </row>
    <row r="88" spans="1:8">
      <c r="A88" s="179">
        <v>63</v>
      </c>
      <c r="B88" s="195" t="s">
        <v>30</v>
      </c>
      <c r="C88" s="182">
        <v>614239</v>
      </c>
      <c r="D88" s="198"/>
      <c r="E88" s="183"/>
      <c r="F88" s="183"/>
      <c r="G88" s="123" t="e">
        <f t="shared" si="2"/>
        <v>#DIV/0!</v>
      </c>
      <c r="H88" s="123" t="e">
        <f t="shared" si="3"/>
        <v>#DIV/0!</v>
      </c>
    </row>
    <row r="89" spans="1:8" ht="24">
      <c r="A89" s="174">
        <v>64</v>
      </c>
      <c r="B89" s="199" t="s">
        <v>31</v>
      </c>
      <c r="C89" s="200">
        <v>614240</v>
      </c>
      <c r="D89" s="198">
        <f>SUM(D90:D92)</f>
        <v>0</v>
      </c>
      <c r="E89" s="198">
        <f t="shared" ref="E89:F89" si="10">SUM(E90:E92)</f>
        <v>0</v>
      </c>
      <c r="F89" s="198">
        <f t="shared" si="10"/>
        <v>0</v>
      </c>
      <c r="G89" s="123" t="e">
        <f t="shared" si="2"/>
        <v>#DIV/0!</v>
      </c>
      <c r="H89" s="123" t="e">
        <f t="shared" si="3"/>
        <v>#DIV/0!</v>
      </c>
    </row>
    <row r="90" spans="1:8">
      <c r="A90" s="178">
        <v>65</v>
      </c>
      <c r="B90" s="199" t="s">
        <v>32</v>
      </c>
      <c r="C90" s="200">
        <v>614241</v>
      </c>
      <c r="D90" s="183"/>
      <c r="E90" s="183"/>
      <c r="F90" s="183"/>
      <c r="G90" s="123" t="e">
        <f t="shared" si="2"/>
        <v>#DIV/0!</v>
      </c>
      <c r="H90" s="123" t="e">
        <f t="shared" si="3"/>
        <v>#DIV/0!</v>
      </c>
    </row>
    <row r="91" spans="1:8">
      <c r="A91" s="179">
        <v>66</v>
      </c>
      <c r="B91" s="190" t="s">
        <v>33</v>
      </c>
      <c r="C91" s="200">
        <v>614242</v>
      </c>
      <c r="D91" s="183"/>
      <c r="E91" s="183"/>
      <c r="F91" s="183"/>
      <c r="G91" s="123" t="e">
        <f t="shared" ref="G91:G154" si="11">SUM(E91/D91)</f>
        <v>#DIV/0!</v>
      </c>
      <c r="H91" s="123" t="e">
        <f t="shared" ref="H91:H154" si="12">SUM(E91/F91)</f>
        <v>#DIV/0!</v>
      </c>
    </row>
    <row r="92" spans="1:8">
      <c r="A92" s="174">
        <v>67</v>
      </c>
      <c r="B92" s="190" t="s">
        <v>34</v>
      </c>
      <c r="C92" s="200">
        <v>614243</v>
      </c>
      <c r="D92" s="183"/>
      <c r="E92" s="183"/>
      <c r="F92" s="183"/>
      <c r="G92" s="123" t="e">
        <f t="shared" si="11"/>
        <v>#DIV/0!</v>
      </c>
      <c r="H92" s="123" t="e">
        <f t="shared" si="12"/>
        <v>#DIV/0!</v>
      </c>
    </row>
    <row r="93" spans="1:8" ht="24">
      <c r="A93" s="178">
        <v>68</v>
      </c>
      <c r="B93" s="190" t="s">
        <v>35</v>
      </c>
      <c r="C93" s="200">
        <v>614250</v>
      </c>
      <c r="D93" s="198">
        <f>SUM(D94:D97)</f>
        <v>0</v>
      </c>
      <c r="E93" s="198">
        <f t="shared" ref="E93:F93" si="13">SUM(E94:E97)</f>
        <v>0</v>
      </c>
      <c r="F93" s="198">
        <f t="shared" si="13"/>
        <v>0</v>
      </c>
      <c r="G93" s="123" t="e">
        <f t="shared" si="11"/>
        <v>#DIV/0!</v>
      </c>
      <c r="H93" s="123" t="e">
        <f t="shared" si="12"/>
        <v>#DIV/0!</v>
      </c>
    </row>
    <row r="94" spans="1:8" ht="24">
      <c r="A94" s="179">
        <v>69</v>
      </c>
      <c r="B94" s="201" t="s">
        <v>36</v>
      </c>
      <c r="C94" s="192">
        <v>614251</v>
      </c>
      <c r="D94" s="183"/>
      <c r="E94" s="183"/>
      <c r="F94" s="183"/>
      <c r="G94" s="123" t="e">
        <f t="shared" si="11"/>
        <v>#DIV/0!</v>
      </c>
      <c r="H94" s="123" t="e">
        <f t="shared" si="12"/>
        <v>#DIV/0!</v>
      </c>
    </row>
    <row r="95" spans="1:8" ht="24">
      <c r="A95" s="174">
        <v>70</v>
      </c>
      <c r="B95" s="201" t="s">
        <v>37</v>
      </c>
      <c r="C95" s="192">
        <v>614252</v>
      </c>
      <c r="D95" s="183"/>
      <c r="E95" s="183"/>
      <c r="F95" s="183"/>
      <c r="G95" s="123" t="e">
        <f t="shared" si="11"/>
        <v>#DIV/0!</v>
      </c>
      <c r="H95" s="123" t="e">
        <f t="shared" si="12"/>
        <v>#DIV/0!</v>
      </c>
    </row>
    <row r="96" spans="1:8">
      <c r="A96" s="178">
        <v>71</v>
      </c>
      <c r="B96" s="201" t="s">
        <v>38</v>
      </c>
      <c r="C96" s="192">
        <v>614253</v>
      </c>
      <c r="D96" s="183"/>
      <c r="E96" s="183"/>
      <c r="F96" s="183"/>
      <c r="G96" s="123" t="e">
        <f t="shared" si="11"/>
        <v>#DIV/0!</v>
      </c>
      <c r="H96" s="123" t="e">
        <f t="shared" si="12"/>
        <v>#DIV/0!</v>
      </c>
    </row>
    <row r="97" spans="1:8" ht="24">
      <c r="A97" s="179">
        <v>72</v>
      </c>
      <c r="B97" s="190" t="s">
        <v>39</v>
      </c>
      <c r="C97" s="192">
        <v>614259</v>
      </c>
      <c r="D97" s="183"/>
      <c r="E97" s="183"/>
      <c r="F97" s="183"/>
      <c r="G97" s="123" t="e">
        <f t="shared" si="11"/>
        <v>#DIV/0!</v>
      </c>
      <c r="H97" s="123" t="e">
        <f t="shared" si="12"/>
        <v>#DIV/0!</v>
      </c>
    </row>
    <row r="98" spans="1:8" ht="24">
      <c r="A98" s="202">
        <v>73</v>
      </c>
      <c r="B98" s="180" t="s">
        <v>40</v>
      </c>
      <c r="C98" s="176">
        <v>614300</v>
      </c>
      <c r="D98" s="177">
        <f>SUM(D99+D102+D110)</f>
        <v>0</v>
      </c>
      <c r="E98" s="177">
        <f>SUM(E99+E102+E110)</f>
        <v>0</v>
      </c>
      <c r="F98" s="177">
        <f>SUM(F99+F102+F110)</f>
        <v>0</v>
      </c>
      <c r="G98" s="118" t="e">
        <f t="shared" si="11"/>
        <v>#DIV/0!</v>
      </c>
      <c r="H98" s="118" t="e">
        <f t="shared" si="12"/>
        <v>#DIV/0!</v>
      </c>
    </row>
    <row r="99" spans="1:8">
      <c r="A99" s="178">
        <v>74</v>
      </c>
      <c r="B99" s="203" t="s">
        <v>41</v>
      </c>
      <c r="C99" s="200">
        <v>614310</v>
      </c>
      <c r="D99" s="198">
        <f>SUM(D100:D101)</f>
        <v>0</v>
      </c>
      <c r="E99" s="198">
        <f>SUM(E100:E101)</f>
        <v>0</v>
      </c>
      <c r="F99" s="198">
        <f>SUM(F100:F101)</f>
        <v>0</v>
      </c>
      <c r="G99" s="123" t="e">
        <f t="shared" si="11"/>
        <v>#DIV/0!</v>
      </c>
      <c r="H99" s="123" t="e">
        <f t="shared" si="12"/>
        <v>#DIV/0!</v>
      </c>
    </row>
    <row r="100" spans="1:8">
      <c r="A100" s="179">
        <v>75</v>
      </c>
      <c r="B100" s="126" t="s">
        <v>968</v>
      </c>
      <c r="C100" s="204">
        <v>614311</v>
      </c>
      <c r="D100" s="183"/>
      <c r="E100" s="183"/>
      <c r="F100" s="183"/>
      <c r="G100" s="123" t="e">
        <f t="shared" si="11"/>
        <v>#DIV/0!</v>
      </c>
      <c r="H100" s="123" t="e">
        <f t="shared" si="12"/>
        <v>#DIV/0!</v>
      </c>
    </row>
    <row r="101" spans="1:8">
      <c r="A101" s="174">
        <v>76</v>
      </c>
      <c r="B101" s="190" t="s">
        <v>42</v>
      </c>
      <c r="C101" s="192">
        <v>614319</v>
      </c>
      <c r="D101" s="183"/>
      <c r="E101" s="183"/>
      <c r="F101" s="183"/>
      <c r="G101" s="123" t="e">
        <f t="shared" si="11"/>
        <v>#DIV/0!</v>
      </c>
      <c r="H101" s="123" t="e">
        <f t="shared" si="12"/>
        <v>#DIV/0!</v>
      </c>
    </row>
    <row r="102" spans="1:8" ht="24">
      <c r="A102" s="178">
        <v>77</v>
      </c>
      <c r="B102" s="203" t="s">
        <v>43</v>
      </c>
      <c r="C102" s="200">
        <v>614320</v>
      </c>
      <c r="D102" s="198">
        <f>SUM(D103:D109)</f>
        <v>0</v>
      </c>
      <c r="E102" s="198">
        <f t="shared" ref="E102:F102" si="14">SUM(E103:E109)</f>
        <v>0</v>
      </c>
      <c r="F102" s="198">
        <f t="shared" si="14"/>
        <v>0</v>
      </c>
      <c r="G102" s="123" t="e">
        <f t="shared" si="11"/>
        <v>#DIV/0!</v>
      </c>
      <c r="H102" s="123" t="e">
        <f t="shared" si="12"/>
        <v>#DIV/0!</v>
      </c>
    </row>
    <row r="103" spans="1:8" ht="24">
      <c r="A103" s="179">
        <v>78</v>
      </c>
      <c r="B103" s="83" t="s">
        <v>44</v>
      </c>
      <c r="C103" s="192">
        <v>614321</v>
      </c>
      <c r="D103" s="183"/>
      <c r="E103" s="183"/>
      <c r="F103" s="183"/>
      <c r="G103" s="123" t="e">
        <f t="shared" si="11"/>
        <v>#DIV/0!</v>
      </c>
      <c r="H103" s="123" t="e">
        <f t="shared" si="12"/>
        <v>#DIV/0!</v>
      </c>
    </row>
    <row r="104" spans="1:8">
      <c r="A104" s="174">
        <v>79</v>
      </c>
      <c r="B104" s="186" t="s">
        <v>45</v>
      </c>
      <c r="C104" s="187">
        <v>614322</v>
      </c>
      <c r="D104" s="183"/>
      <c r="E104" s="183"/>
      <c r="F104" s="183"/>
      <c r="G104" s="123" t="e">
        <f t="shared" si="11"/>
        <v>#DIV/0!</v>
      </c>
      <c r="H104" s="123" t="e">
        <f t="shared" si="12"/>
        <v>#DIV/0!</v>
      </c>
    </row>
    <row r="105" spans="1:8">
      <c r="A105" s="178">
        <v>80</v>
      </c>
      <c r="B105" s="83" t="s">
        <v>46</v>
      </c>
      <c r="C105" s="192">
        <v>614323</v>
      </c>
      <c r="D105" s="183"/>
      <c r="E105" s="183"/>
      <c r="F105" s="183"/>
      <c r="G105" s="123" t="e">
        <f t="shared" si="11"/>
        <v>#DIV/0!</v>
      </c>
      <c r="H105" s="123" t="e">
        <f t="shared" si="12"/>
        <v>#DIV/0!</v>
      </c>
    </row>
    <row r="106" spans="1:8">
      <c r="A106" s="179">
        <v>81</v>
      </c>
      <c r="B106" s="83" t="s">
        <v>47</v>
      </c>
      <c r="C106" s="192">
        <v>614324</v>
      </c>
      <c r="D106" s="183"/>
      <c r="E106" s="183"/>
      <c r="F106" s="183"/>
      <c r="G106" s="123" t="e">
        <f t="shared" si="11"/>
        <v>#DIV/0!</v>
      </c>
      <c r="H106" s="123" t="e">
        <f t="shared" si="12"/>
        <v>#DIV/0!</v>
      </c>
    </row>
    <row r="107" spans="1:8" ht="24">
      <c r="A107" s="174">
        <v>82</v>
      </c>
      <c r="B107" s="83" t="s">
        <v>48</v>
      </c>
      <c r="C107" s="192">
        <v>614325</v>
      </c>
      <c r="D107" s="183"/>
      <c r="E107" s="183"/>
      <c r="F107" s="183"/>
      <c r="G107" s="123" t="e">
        <f t="shared" si="11"/>
        <v>#DIV/0!</v>
      </c>
      <c r="H107" s="123" t="e">
        <f t="shared" si="12"/>
        <v>#DIV/0!</v>
      </c>
    </row>
    <row r="108" spans="1:8">
      <c r="A108" s="178">
        <v>83</v>
      </c>
      <c r="B108" s="83" t="s">
        <v>49</v>
      </c>
      <c r="C108" s="192">
        <v>614328</v>
      </c>
      <c r="D108" s="183"/>
      <c r="E108" s="183"/>
      <c r="F108" s="183"/>
      <c r="G108" s="123" t="e">
        <f t="shared" si="11"/>
        <v>#DIV/0!</v>
      </c>
      <c r="H108" s="123" t="e">
        <f t="shared" si="12"/>
        <v>#DIV/0!</v>
      </c>
    </row>
    <row r="109" spans="1:8">
      <c r="A109" s="179">
        <v>84</v>
      </c>
      <c r="B109" s="83" t="s">
        <v>50</v>
      </c>
      <c r="C109" s="192">
        <v>614329</v>
      </c>
      <c r="D109" s="183"/>
      <c r="E109" s="183"/>
      <c r="F109" s="183"/>
      <c r="G109" s="123" t="e">
        <f t="shared" si="11"/>
        <v>#DIV/0!</v>
      </c>
      <c r="H109" s="123" t="e">
        <f t="shared" si="12"/>
        <v>#DIV/0!</v>
      </c>
    </row>
    <row r="110" spans="1:8">
      <c r="A110" s="205">
        <v>85</v>
      </c>
      <c r="B110" s="99" t="s">
        <v>51</v>
      </c>
      <c r="C110" s="200">
        <v>614330</v>
      </c>
      <c r="D110" s="198">
        <f>SUM(D111:D113)</f>
        <v>0</v>
      </c>
      <c r="E110" s="198">
        <f t="shared" ref="E110:F110" si="15">SUM(E111:E113)</f>
        <v>0</v>
      </c>
      <c r="F110" s="198">
        <f t="shared" si="15"/>
        <v>0</v>
      </c>
      <c r="G110" s="123" t="e">
        <f t="shared" si="11"/>
        <v>#DIV/0!</v>
      </c>
      <c r="H110" s="123" t="e">
        <f t="shared" si="12"/>
        <v>#DIV/0!</v>
      </c>
    </row>
    <row r="111" spans="1:8" ht="24">
      <c r="A111" s="178">
        <v>86</v>
      </c>
      <c r="B111" s="83" t="s">
        <v>52</v>
      </c>
      <c r="C111" s="192">
        <v>614331</v>
      </c>
      <c r="D111" s="183"/>
      <c r="E111" s="183"/>
      <c r="F111" s="183"/>
      <c r="G111" s="123" t="e">
        <f t="shared" si="11"/>
        <v>#DIV/0!</v>
      </c>
      <c r="H111" s="123" t="e">
        <f t="shared" si="12"/>
        <v>#DIV/0!</v>
      </c>
    </row>
    <row r="112" spans="1:8" ht="24">
      <c r="A112" s="179">
        <v>87</v>
      </c>
      <c r="B112" s="83" t="s">
        <v>53</v>
      </c>
      <c r="C112" s="192">
        <v>614332</v>
      </c>
      <c r="D112" s="183"/>
      <c r="E112" s="183"/>
      <c r="F112" s="183"/>
      <c r="G112" s="123" t="e">
        <f t="shared" si="11"/>
        <v>#DIV/0!</v>
      </c>
      <c r="H112" s="123" t="e">
        <f t="shared" si="12"/>
        <v>#DIV/0!</v>
      </c>
    </row>
    <row r="113" spans="1:8" ht="24">
      <c r="A113" s="174">
        <v>88</v>
      </c>
      <c r="B113" s="83" t="s">
        <v>54</v>
      </c>
      <c r="C113" s="192">
        <v>614333</v>
      </c>
      <c r="D113" s="183"/>
      <c r="E113" s="183"/>
      <c r="F113" s="183"/>
      <c r="G113" s="123" t="e">
        <f t="shared" si="11"/>
        <v>#DIV/0!</v>
      </c>
      <c r="H113" s="123" t="e">
        <f t="shared" si="12"/>
        <v>#DIV/0!</v>
      </c>
    </row>
    <row r="114" spans="1:8" ht="18.75" customHeight="1">
      <c r="A114" s="178">
        <v>89</v>
      </c>
      <c r="B114" s="180" t="s">
        <v>55</v>
      </c>
      <c r="C114" s="176">
        <v>614400</v>
      </c>
      <c r="D114" s="177">
        <f>SUM(D115+D124+D131)</f>
        <v>0</v>
      </c>
      <c r="E114" s="177">
        <f>SUM(E115+E124+E131)</f>
        <v>0</v>
      </c>
      <c r="F114" s="177">
        <f>SUM(F115+F124+F131)</f>
        <v>0</v>
      </c>
      <c r="G114" s="118" t="e">
        <f t="shared" si="11"/>
        <v>#DIV/0!</v>
      </c>
      <c r="H114" s="118" t="e">
        <f t="shared" si="12"/>
        <v>#DIV/0!</v>
      </c>
    </row>
    <row r="115" spans="1:8">
      <c r="A115" s="179">
        <v>90</v>
      </c>
      <c r="B115" s="199" t="s">
        <v>56</v>
      </c>
      <c r="C115" s="200">
        <v>614410</v>
      </c>
      <c r="D115" s="198">
        <f>SUM(D116:D123)</f>
        <v>0</v>
      </c>
      <c r="E115" s="198">
        <f t="shared" ref="E115:F115" si="16">SUM(E116:E123)</f>
        <v>0</v>
      </c>
      <c r="F115" s="198">
        <f t="shared" si="16"/>
        <v>0</v>
      </c>
      <c r="G115" s="123" t="e">
        <f t="shared" si="11"/>
        <v>#DIV/0!</v>
      </c>
      <c r="H115" s="123" t="e">
        <f t="shared" si="12"/>
        <v>#DIV/0!</v>
      </c>
    </row>
    <row r="116" spans="1:8">
      <c r="A116" s="174">
        <v>91</v>
      </c>
      <c r="B116" s="126" t="s">
        <v>969</v>
      </c>
      <c r="C116" s="204">
        <v>614411</v>
      </c>
      <c r="D116" s="183"/>
      <c r="E116" s="183"/>
      <c r="F116" s="183"/>
      <c r="G116" s="123" t="e">
        <f t="shared" si="11"/>
        <v>#DIV/0!</v>
      </c>
      <c r="H116" s="123" t="e">
        <f t="shared" si="12"/>
        <v>#DIV/0!</v>
      </c>
    </row>
    <row r="117" spans="1:8">
      <c r="A117" s="178">
        <v>92</v>
      </c>
      <c r="B117" s="186" t="s">
        <v>57</v>
      </c>
      <c r="C117" s="187">
        <v>614413</v>
      </c>
      <c r="D117" s="183"/>
      <c r="E117" s="183"/>
      <c r="F117" s="183"/>
      <c r="G117" s="123" t="e">
        <f t="shared" si="11"/>
        <v>#DIV/0!</v>
      </c>
      <c r="H117" s="123" t="e">
        <f t="shared" si="12"/>
        <v>#DIV/0!</v>
      </c>
    </row>
    <row r="118" spans="1:8">
      <c r="A118" s="179">
        <v>93</v>
      </c>
      <c r="B118" s="186" t="s">
        <v>58</v>
      </c>
      <c r="C118" s="187">
        <v>614414</v>
      </c>
      <c r="D118" s="183"/>
      <c r="E118" s="183"/>
      <c r="F118" s="183"/>
      <c r="G118" s="123" t="e">
        <f t="shared" si="11"/>
        <v>#DIV/0!</v>
      </c>
      <c r="H118" s="123" t="e">
        <f t="shared" si="12"/>
        <v>#DIV/0!</v>
      </c>
    </row>
    <row r="119" spans="1:8">
      <c r="A119" s="174">
        <v>94</v>
      </c>
      <c r="B119" s="186" t="s">
        <v>59</v>
      </c>
      <c r="C119" s="187">
        <v>614415</v>
      </c>
      <c r="D119" s="183"/>
      <c r="E119" s="183"/>
      <c r="F119" s="183"/>
      <c r="G119" s="123" t="e">
        <f t="shared" si="11"/>
        <v>#DIV/0!</v>
      </c>
      <c r="H119" s="123" t="e">
        <f t="shared" si="12"/>
        <v>#DIV/0!</v>
      </c>
    </row>
    <row r="120" spans="1:8">
      <c r="A120" s="178">
        <v>95</v>
      </c>
      <c r="B120" s="83" t="s">
        <v>60</v>
      </c>
      <c r="C120" s="192">
        <v>614416</v>
      </c>
      <c r="D120" s="183"/>
      <c r="E120" s="183"/>
      <c r="F120" s="183"/>
      <c r="G120" s="123" t="e">
        <f t="shared" si="11"/>
        <v>#DIV/0!</v>
      </c>
      <c r="H120" s="123" t="e">
        <f t="shared" si="12"/>
        <v>#DIV/0!</v>
      </c>
    </row>
    <row r="121" spans="1:8">
      <c r="A121" s="179">
        <v>96</v>
      </c>
      <c r="B121" s="83" t="s">
        <v>61</v>
      </c>
      <c r="C121" s="192">
        <v>614417</v>
      </c>
      <c r="D121" s="183"/>
      <c r="E121" s="183"/>
      <c r="F121" s="183"/>
      <c r="G121" s="123" t="e">
        <f t="shared" si="11"/>
        <v>#DIV/0!</v>
      </c>
      <c r="H121" s="123" t="e">
        <f t="shared" si="12"/>
        <v>#DIV/0!</v>
      </c>
    </row>
    <row r="122" spans="1:8">
      <c r="A122" s="174">
        <v>97</v>
      </c>
      <c r="B122" s="83" t="s">
        <v>62</v>
      </c>
      <c r="C122" s="192">
        <v>614418</v>
      </c>
      <c r="D122" s="183"/>
      <c r="E122" s="183"/>
      <c r="F122" s="183"/>
      <c r="G122" s="123" t="e">
        <f t="shared" si="11"/>
        <v>#DIV/0!</v>
      </c>
      <c r="H122" s="123" t="e">
        <f t="shared" si="12"/>
        <v>#DIV/0!</v>
      </c>
    </row>
    <row r="123" spans="1:8">
      <c r="A123" s="178">
        <v>98</v>
      </c>
      <c r="B123" s="83" t="s">
        <v>63</v>
      </c>
      <c r="C123" s="192">
        <v>614419</v>
      </c>
      <c r="D123" s="183"/>
      <c r="E123" s="183"/>
      <c r="F123" s="183"/>
      <c r="G123" s="123" t="e">
        <f t="shared" si="11"/>
        <v>#DIV/0!</v>
      </c>
      <c r="H123" s="123" t="e">
        <f t="shared" si="12"/>
        <v>#DIV/0!</v>
      </c>
    </row>
    <row r="124" spans="1:8" ht="24">
      <c r="A124" s="179">
        <v>99</v>
      </c>
      <c r="B124" s="83" t="s">
        <v>64</v>
      </c>
      <c r="C124" s="192">
        <v>614420</v>
      </c>
      <c r="D124" s="198">
        <f>SUM(D125:D130)</f>
        <v>0</v>
      </c>
      <c r="E124" s="198">
        <f>SUM(E125:E130)</f>
        <v>0</v>
      </c>
      <c r="F124" s="198">
        <f>SUM(F125:F130)</f>
        <v>0</v>
      </c>
      <c r="G124" s="123" t="e">
        <f t="shared" si="11"/>
        <v>#DIV/0!</v>
      </c>
      <c r="H124" s="123" t="e">
        <f t="shared" si="12"/>
        <v>#DIV/0!</v>
      </c>
    </row>
    <row r="125" spans="1:8">
      <c r="A125" s="174">
        <v>100</v>
      </c>
      <c r="B125" s="83" t="s">
        <v>65</v>
      </c>
      <c r="C125" s="192">
        <v>614423</v>
      </c>
      <c r="D125" s="183"/>
      <c r="E125" s="183"/>
      <c r="F125" s="183"/>
      <c r="G125" s="123" t="e">
        <f t="shared" si="11"/>
        <v>#DIV/0!</v>
      </c>
      <c r="H125" s="123" t="e">
        <f t="shared" si="12"/>
        <v>#DIV/0!</v>
      </c>
    </row>
    <row r="126" spans="1:8">
      <c r="A126" s="178">
        <v>101</v>
      </c>
      <c r="B126" s="83" t="s">
        <v>66</v>
      </c>
      <c r="C126" s="192">
        <v>614424</v>
      </c>
      <c r="D126" s="183"/>
      <c r="E126" s="183"/>
      <c r="F126" s="183"/>
      <c r="G126" s="123" t="e">
        <f t="shared" si="11"/>
        <v>#DIV/0!</v>
      </c>
      <c r="H126" s="123" t="e">
        <f t="shared" si="12"/>
        <v>#DIV/0!</v>
      </c>
    </row>
    <row r="127" spans="1:8">
      <c r="A127" s="179">
        <v>102</v>
      </c>
      <c r="B127" s="99" t="s">
        <v>67</v>
      </c>
      <c r="C127" s="192">
        <v>614426</v>
      </c>
      <c r="D127" s="183"/>
      <c r="E127" s="183"/>
      <c r="F127" s="183"/>
      <c r="G127" s="123" t="e">
        <f t="shared" si="11"/>
        <v>#DIV/0!</v>
      </c>
      <c r="H127" s="123" t="e">
        <f t="shared" si="12"/>
        <v>#DIV/0!</v>
      </c>
    </row>
    <row r="128" spans="1:8">
      <c r="A128" s="174">
        <v>103</v>
      </c>
      <c r="B128" s="99" t="s">
        <v>68</v>
      </c>
      <c r="C128" s="192">
        <v>614427</v>
      </c>
      <c r="D128" s="183"/>
      <c r="E128" s="183"/>
      <c r="F128" s="183"/>
      <c r="G128" s="123" t="e">
        <f t="shared" si="11"/>
        <v>#DIV/0!</v>
      </c>
      <c r="H128" s="123" t="e">
        <f t="shared" si="12"/>
        <v>#DIV/0!</v>
      </c>
    </row>
    <row r="129" spans="1:8">
      <c r="A129" s="178">
        <v>104</v>
      </c>
      <c r="B129" s="99" t="s">
        <v>69</v>
      </c>
      <c r="C129" s="192">
        <v>614428</v>
      </c>
      <c r="D129" s="183"/>
      <c r="E129" s="183"/>
      <c r="F129" s="183"/>
      <c r="G129" s="123" t="e">
        <f t="shared" si="11"/>
        <v>#DIV/0!</v>
      </c>
      <c r="H129" s="123" t="e">
        <f t="shared" si="12"/>
        <v>#DIV/0!</v>
      </c>
    </row>
    <row r="130" spans="1:8">
      <c r="A130" s="179">
        <v>105</v>
      </c>
      <c r="B130" s="83" t="s">
        <v>70</v>
      </c>
      <c r="C130" s="192">
        <v>614429</v>
      </c>
      <c r="D130" s="183"/>
      <c r="E130" s="183"/>
      <c r="F130" s="183"/>
      <c r="G130" s="123" t="e">
        <f t="shared" si="11"/>
        <v>#DIV/0!</v>
      </c>
      <c r="H130" s="123" t="e">
        <f t="shared" si="12"/>
        <v>#DIV/0!</v>
      </c>
    </row>
    <row r="131" spans="1:8" ht="24">
      <c r="A131" s="174">
        <v>106</v>
      </c>
      <c r="B131" s="83" t="s">
        <v>71</v>
      </c>
      <c r="C131" s="192">
        <v>614430</v>
      </c>
      <c r="D131" s="198">
        <f>SUM(D132:D137)</f>
        <v>0</v>
      </c>
      <c r="E131" s="198">
        <f>SUM(E132:E137)</f>
        <v>0</v>
      </c>
      <c r="F131" s="198">
        <f>SUM(F132:F137)</f>
        <v>0</v>
      </c>
      <c r="G131" s="123" t="e">
        <f t="shared" si="11"/>
        <v>#DIV/0!</v>
      </c>
      <c r="H131" s="123" t="e">
        <f t="shared" si="12"/>
        <v>#DIV/0!</v>
      </c>
    </row>
    <row r="132" spans="1:8" ht="24">
      <c r="A132" s="178">
        <v>107</v>
      </c>
      <c r="B132" s="83" t="s">
        <v>72</v>
      </c>
      <c r="C132" s="192">
        <v>614431</v>
      </c>
      <c r="D132" s="183"/>
      <c r="E132" s="183"/>
      <c r="F132" s="183"/>
      <c r="G132" s="123" t="e">
        <f t="shared" si="11"/>
        <v>#DIV/0!</v>
      </c>
      <c r="H132" s="123" t="e">
        <f t="shared" si="12"/>
        <v>#DIV/0!</v>
      </c>
    </row>
    <row r="133" spans="1:8">
      <c r="A133" s="179">
        <v>108</v>
      </c>
      <c r="B133" s="83" t="s">
        <v>73</v>
      </c>
      <c r="C133" s="192">
        <v>614432</v>
      </c>
      <c r="D133" s="183"/>
      <c r="E133" s="183"/>
      <c r="F133" s="183"/>
      <c r="G133" s="123" t="e">
        <f t="shared" si="11"/>
        <v>#DIV/0!</v>
      </c>
      <c r="H133" s="123" t="e">
        <f t="shared" si="12"/>
        <v>#DIV/0!</v>
      </c>
    </row>
    <row r="134" spans="1:8">
      <c r="A134" s="174">
        <v>109</v>
      </c>
      <c r="B134" s="83" t="s">
        <v>74</v>
      </c>
      <c r="C134" s="192">
        <v>614433</v>
      </c>
      <c r="D134" s="183"/>
      <c r="E134" s="183"/>
      <c r="F134" s="183"/>
      <c r="G134" s="123" t="e">
        <f t="shared" si="11"/>
        <v>#DIV/0!</v>
      </c>
      <c r="H134" s="123" t="e">
        <f t="shared" si="12"/>
        <v>#DIV/0!</v>
      </c>
    </row>
    <row r="135" spans="1:8">
      <c r="A135" s="178">
        <v>110</v>
      </c>
      <c r="B135" s="83" t="s">
        <v>75</v>
      </c>
      <c r="C135" s="192">
        <v>614434</v>
      </c>
      <c r="D135" s="183"/>
      <c r="E135" s="183"/>
      <c r="F135" s="183"/>
      <c r="G135" s="123" t="e">
        <f t="shared" si="11"/>
        <v>#DIV/0!</v>
      </c>
      <c r="H135" s="123" t="e">
        <f t="shared" si="12"/>
        <v>#DIV/0!</v>
      </c>
    </row>
    <row r="136" spans="1:8">
      <c r="A136" s="179">
        <v>111</v>
      </c>
      <c r="B136" s="83" t="s">
        <v>76</v>
      </c>
      <c r="C136" s="192">
        <v>614435</v>
      </c>
      <c r="D136" s="183"/>
      <c r="E136" s="183"/>
      <c r="F136" s="183"/>
      <c r="G136" s="123" t="e">
        <f t="shared" si="11"/>
        <v>#DIV/0!</v>
      </c>
      <c r="H136" s="123" t="e">
        <f t="shared" si="12"/>
        <v>#DIV/0!</v>
      </c>
    </row>
    <row r="137" spans="1:8">
      <c r="A137" s="174">
        <v>112</v>
      </c>
      <c r="B137" s="83" t="s">
        <v>77</v>
      </c>
      <c r="C137" s="192">
        <v>614439</v>
      </c>
      <c r="D137" s="183"/>
      <c r="E137" s="183"/>
      <c r="F137" s="183"/>
      <c r="G137" s="123" t="e">
        <f t="shared" si="11"/>
        <v>#DIV/0!</v>
      </c>
      <c r="H137" s="123" t="e">
        <f t="shared" si="12"/>
        <v>#DIV/0!</v>
      </c>
    </row>
    <row r="138" spans="1:8" ht="24">
      <c r="A138" s="178">
        <v>113</v>
      </c>
      <c r="B138" s="180" t="s">
        <v>78</v>
      </c>
      <c r="C138" s="176">
        <v>614500</v>
      </c>
      <c r="D138" s="177">
        <f>SUM(D139+D148+D155)</f>
        <v>0</v>
      </c>
      <c r="E138" s="177">
        <f>SUM(E139+E148+E155)</f>
        <v>0</v>
      </c>
      <c r="F138" s="177">
        <f>SUM(F139+F148+F155)</f>
        <v>0</v>
      </c>
      <c r="G138" s="118" t="e">
        <f t="shared" si="11"/>
        <v>#DIV/0!</v>
      </c>
      <c r="H138" s="118" t="e">
        <f t="shared" si="12"/>
        <v>#DIV/0!</v>
      </c>
    </row>
    <row r="139" spans="1:8" ht="24">
      <c r="A139" s="179">
        <v>114</v>
      </c>
      <c r="B139" s="199" t="s">
        <v>79</v>
      </c>
      <c r="C139" s="200">
        <v>614510</v>
      </c>
      <c r="D139" s="198">
        <f>SUM(D140:D147)</f>
        <v>0</v>
      </c>
      <c r="E139" s="198">
        <f>SUM(E140:E147)</f>
        <v>0</v>
      </c>
      <c r="F139" s="198">
        <f>SUM(F140:F147)</f>
        <v>0</v>
      </c>
      <c r="G139" s="123" t="e">
        <f t="shared" si="11"/>
        <v>#DIV/0!</v>
      </c>
      <c r="H139" s="123" t="e">
        <f t="shared" si="12"/>
        <v>#DIV/0!</v>
      </c>
    </row>
    <row r="140" spans="1:8">
      <c r="A140" s="174">
        <v>115</v>
      </c>
      <c r="B140" s="126" t="s">
        <v>970</v>
      </c>
      <c r="C140" s="204">
        <v>614511</v>
      </c>
      <c r="D140" s="183"/>
      <c r="E140" s="183"/>
      <c r="F140" s="183"/>
      <c r="G140" s="123" t="e">
        <f t="shared" si="11"/>
        <v>#DIV/0!</v>
      </c>
      <c r="H140" s="123" t="e">
        <f t="shared" si="12"/>
        <v>#DIV/0!</v>
      </c>
    </row>
    <row r="141" spans="1:8">
      <c r="A141" s="178">
        <v>116</v>
      </c>
      <c r="B141" s="83" t="s">
        <v>59</v>
      </c>
      <c r="C141" s="192">
        <v>614513</v>
      </c>
      <c r="D141" s="183"/>
      <c r="E141" s="183"/>
      <c r="F141" s="183"/>
      <c r="G141" s="123" t="e">
        <f t="shared" si="11"/>
        <v>#DIV/0!</v>
      </c>
      <c r="H141" s="123" t="e">
        <f t="shared" si="12"/>
        <v>#DIV/0!</v>
      </c>
    </row>
    <row r="142" spans="1:8">
      <c r="A142" s="179">
        <v>117</v>
      </c>
      <c r="B142" s="83" t="s">
        <v>80</v>
      </c>
      <c r="C142" s="192">
        <v>614514</v>
      </c>
      <c r="D142" s="183"/>
      <c r="E142" s="183"/>
      <c r="F142" s="183"/>
      <c r="G142" s="123" t="e">
        <f t="shared" si="11"/>
        <v>#DIV/0!</v>
      </c>
      <c r="H142" s="123" t="e">
        <f t="shared" si="12"/>
        <v>#DIV/0!</v>
      </c>
    </row>
    <row r="143" spans="1:8">
      <c r="A143" s="174">
        <v>118</v>
      </c>
      <c r="B143" s="83" t="s">
        <v>81</v>
      </c>
      <c r="C143" s="192">
        <v>614515</v>
      </c>
      <c r="D143" s="183"/>
      <c r="E143" s="183"/>
      <c r="F143" s="183"/>
      <c r="G143" s="123" t="e">
        <f t="shared" si="11"/>
        <v>#DIV/0!</v>
      </c>
      <c r="H143" s="123" t="e">
        <f t="shared" si="12"/>
        <v>#DIV/0!</v>
      </c>
    </row>
    <row r="144" spans="1:8">
      <c r="A144" s="178">
        <v>119</v>
      </c>
      <c r="B144" s="83" t="s">
        <v>61</v>
      </c>
      <c r="C144" s="192">
        <v>614516</v>
      </c>
      <c r="D144" s="183"/>
      <c r="E144" s="183"/>
      <c r="F144" s="183"/>
      <c r="G144" s="123" t="e">
        <f t="shared" si="11"/>
        <v>#DIV/0!</v>
      </c>
      <c r="H144" s="123" t="e">
        <f t="shared" si="12"/>
        <v>#DIV/0!</v>
      </c>
    </row>
    <row r="145" spans="1:8">
      <c r="A145" s="179">
        <v>120</v>
      </c>
      <c r="B145" s="83" t="s">
        <v>82</v>
      </c>
      <c r="C145" s="192">
        <v>614517</v>
      </c>
      <c r="D145" s="183"/>
      <c r="E145" s="183"/>
      <c r="F145" s="183"/>
      <c r="G145" s="123" t="e">
        <f t="shared" si="11"/>
        <v>#DIV/0!</v>
      </c>
      <c r="H145" s="123" t="e">
        <f t="shared" si="12"/>
        <v>#DIV/0!</v>
      </c>
    </row>
    <row r="146" spans="1:8">
      <c r="A146" s="174">
        <v>121</v>
      </c>
      <c r="B146" s="83" t="s">
        <v>62</v>
      </c>
      <c r="C146" s="192">
        <v>614518</v>
      </c>
      <c r="D146" s="183"/>
      <c r="E146" s="183"/>
      <c r="F146" s="183"/>
      <c r="G146" s="123" t="e">
        <f t="shared" si="11"/>
        <v>#DIV/0!</v>
      </c>
      <c r="H146" s="123" t="e">
        <f t="shared" si="12"/>
        <v>#DIV/0!</v>
      </c>
    </row>
    <row r="147" spans="1:8" ht="24">
      <c r="A147" s="178">
        <v>122</v>
      </c>
      <c r="B147" s="83" t="s">
        <v>83</v>
      </c>
      <c r="C147" s="192">
        <v>614519</v>
      </c>
      <c r="D147" s="183"/>
      <c r="E147" s="183"/>
      <c r="F147" s="183"/>
      <c r="G147" s="123" t="e">
        <f t="shared" si="11"/>
        <v>#DIV/0!</v>
      </c>
      <c r="H147" s="123" t="e">
        <f t="shared" si="12"/>
        <v>#DIV/0!</v>
      </c>
    </row>
    <row r="148" spans="1:8" ht="24">
      <c r="A148" s="179">
        <v>123</v>
      </c>
      <c r="B148" s="206" t="s">
        <v>84</v>
      </c>
      <c r="C148" s="192">
        <v>614520</v>
      </c>
      <c r="D148" s="198">
        <f>SUM(D149:D154)</f>
        <v>0</v>
      </c>
      <c r="E148" s="198">
        <f>SUM(E149:E154)</f>
        <v>0</v>
      </c>
      <c r="F148" s="198">
        <f>SUM(F149:F154)</f>
        <v>0</v>
      </c>
      <c r="G148" s="123" t="e">
        <f t="shared" si="11"/>
        <v>#DIV/0!</v>
      </c>
      <c r="H148" s="123" t="e">
        <f t="shared" si="12"/>
        <v>#DIV/0!</v>
      </c>
    </row>
    <row r="149" spans="1:8" ht="18.75" customHeight="1">
      <c r="A149" s="174">
        <v>124</v>
      </c>
      <c r="B149" s="206" t="s">
        <v>85</v>
      </c>
      <c r="C149" s="191">
        <v>614521</v>
      </c>
      <c r="D149" s="183"/>
      <c r="E149" s="183"/>
      <c r="F149" s="183"/>
      <c r="G149" s="123" t="e">
        <f t="shared" si="11"/>
        <v>#DIV/0!</v>
      </c>
      <c r="H149" s="123" t="e">
        <f t="shared" si="12"/>
        <v>#DIV/0!</v>
      </c>
    </row>
    <row r="150" spans="1:8">
      <c r="A150" s="178">
        <v>125</v>
      </c>
      <c r="B150" s="206" t="s">
        <v>86</v>
      </c>
      <c r="C150" s="191">
        <v>614522</v>
      </c>
      <c r="D150" s="183"/>
      <c r="E150" s="183"/>
      <c r="F150" s="183"/>
      <c r="G150" s="123" t="e">
        <f t="shared" si="11"/>
        <v>#DIV/0!</v>
      </c>
      <c r="H150" s="123" t="e">
        <f t="shared" si="12"/>
        <v>#DIV/0!</v>
      </c>
    </row>
    <row r="151" spans="1:8" ht="24">
      <c r="A151" s="179">
        <v>126</v>
      </c>
      <c r="B151" s="206" t="s">
        <v>87</v>
      </c>
      <c r="C151" s="191">
        <v>614523</v>
      </c>
      <c r="D151" s="183"/>
      <c r="E151" s="183"/>
      <c r="F151" s="183"/>
      <c r="G151" s="123" t="e">
        <f t="shared" si="11"/>
        <v>#DIV/0!</v>
      </c>
      <c r="H151" s="123" t="e">
        <f t="shared" si="12"/>
        <v>#DIV/0!</v>
      </c>
    </row>
    <row r="152" spans="1:8" ht="24">
      <c r="A152" s="174">
        <v>127</v>
      </c>
      <c r="B152" s="206" t="s">
        <v>88</v>
      </c>
      <c r="C152" s="191">
        <v>614524</v>
      </c>
      <c r="D152" s="183"/>
      <c r="E152" s="183"/>
      <c r="F152" s="183"/>
      <c r="G152" s="123" t="e">
        <f t="shared" si="11"/>
        <v>#DIV/0!</v>
      </c>
      <c r="H152" s="123" t="e">
        <f t="shared" si="12"/>
        <v>#DIV/0!</v>
      </c>
    </row>
    <row r="153" spans="1:8">
      <c r="A153" s="178">
        <v>128</v>
      </c>
      <c r="B153" s="206" t="s">
        <v>89</v>
      </c>
      <c r="C153" s="191">
        <v>614525</v>
      </c>
      <c r="D153" s="183"/>
      <c r="E153" s="183"/>
      <c r="F153" s="183"/>
      <c r="G153" s="123" t="e">
        <f t="shared" si="11"/>
        <v>#DIV/0!</v>
      </c>
      <c r="H153" s="123" t="e">
        <f t="shared" si="12"/>
        <v>#DIV/0!</v>
      </c>
    </row>
    <row r="154" spans="1:8" ht="24">
      <c r="A154" s="179">
        <v>129</v>
      </c>
      <c r="B154" s="206" t="s">
        <v>90</v>
      </c>
      <c r="C154" s="191">
        <v>614526</v>
      </c>
      <c r="D154" s="183"/>
      <c r="E154" s="183"/>
      <c r="F154" s="183"/>
      <c r="G154" s="123" t="e">
        <f t="shared" si="11"/>
        <v>#DIV/0!</v>
      </c>
      <c r="H154" s="123" t="e">
        <f t="shared" si="12"/>
        <v>#DIV/0!</v>
      </c>
    </row>
    <row r="155" spans="1:8" ht="24">
      <c r="A155" s="174">
        <v>130</v>
      </c>
      <c r="B155" s="83" t="s">
        <v>91</v>
      </c>
      <c r="C155" s="191">
        <v>614530</v>
      </c>
      <c r="D155" s="198">
        <f>SUM(D156:D161)</f>
        <v>0</v>
      </c>
      <c r="E155" s="198">
        <f>SUM(E156:E161)</f>
        <v>0</v>
      </c>
      <c r="F155" s="198">
        <f>SUM(F156:F161)</f>
        <v>0</v>
      </c>
      <c r="G155" s="123" t="e">
        <f t="shared" ref="G155:G197" si="17">SUM(E155/D155)</f>
        <v>#DIV/0!</v>
      </c>
      <c r="H155" s="123" t="e">
        <f t="shared" ref="H155:H197" si="18">SUM(E155/F155)</f>
        <v>#DIV/0!</v>
      </c>
    </row>
    <row r="156" spans="1:8" ht="24">
      <c r="A156" s="178">
        <v>131</v>
      </c>
      <c r="B156" s="83" t="s">
        <v>72</v>
      </c>
      <c r="C156" s="188">
        <v>614531</v>
      </c>
      <c r="D156" s="183"/>
      <c r="E156" s="183"/>
      <c r="F156" s="183"/>
      <c r="G156" s="123" t="e">
        <f t="shared" si="17"/>
        <v>#DIV/0!</v>
      </c>
      <c r="H156" s="123" t="e">
        <f t="shared" si="18"/>
        <v>#DIV/0!</v>
      </c>
    </row>
    <row r="157" spans="1:8">
      <c r="A157" s="179">
        <v>132</v>
      </c>
      <c r="B157" s="83" t="s">
        <v>73</v>
      </c>
      <c r="C157" s="188">
        <v>614532</v>
      </c>
      <c r="D157" s="183"/>
      <c r="E157" s="183"/>
      <c r="F157" s="183"/>
      <c r="G157" s="123" t="e">
        <f t="shared" si="17"/>
        <v>#DIV/0!</v>
      </c>
      <c r="H157" s="123" t="e">
        <f t="shared" si="18"/>
        <v>#DIV/0!</v>
      </c>
    </row>
    <row r="158" spans="1:8">
      <c r="A158" s="174">
        <v>133</v>
      </c>
      <c r="B158" s="83" t="s">
        <v>74</v>
      </c>
      <c r="C158" s="188">
        <v>614533</v>
      </c>
      <c r="D158" s="183"/>
      <c r="E158" s="183"/>
      <c r="F158" s="183"/>
      <c r="G158" s="123" t="e">
        <f t="shared" si="17"/>
        <v>#DIV/0!</v>
      </c>
      <c r="H158" s="123" t="e">
        <f t="shared" si="18"/>
        <v>#DIV/0!</v>
      </c>
    </row>
    <row r="159" spans="1:8">
      <c r="A159" s="178">
        <v>134</v>
      </c>
      <c r="B159" s="83" t="s">
        <v>75</v>
      </c>
      <c r="C159" s="188">
        <v>614534</v>
      </c>
      <c r="D159" s="183"/>
      <c r="E159" s="183"/>
      <c r="F159" s="183"/>
      <c r="G159" s="123" t="e">
        <f t="shared" si="17"/>
        <v>#DIV/0!</v>
      </c>
      <c r="H159" s="123" t="e">
        <f t="shared" si="18"/>
        <v>#DIV/0!</v>
      </c>
    </row>
    <row r="160" spans="1:8">
      <c r="A160" s="179">
        <v>135</v>
      </c>
      <c r="B160" s="83" t="s">
        <v>76</v>
      </c>
      <c r="C160" s="188">
        <v>614535</v>
      </c>
      <c r="D160" s="183"/>
      <c r="E160" s="183"/>
      <c r="F160" s="183"/>
      <c r="G160" s="123" t="e">
        <f t="shared" si="17"/>
        <v>#DIV/0!</v>
      </c>
      <c r="H160" s="123" t="e">
        <f t="shared" si="18"/>
        <v>#DIV/0!</v>
      </c>
    </row>
    <row r="161" spans="1:8">
      <c r="A161" s="174">
        <v>136</v>
      </c>
      <c r="B161" s="83" t="s">
        <v>77</v>
      </c>
      <c r="C161" s="188">
        <v>614539</v>
      </c>
      <c r="D161" s="183"/>
      <c r="E161" s="183"/>
      <c r="F161" s="183"/>
      <c r="G161" s="123" t="e">
        <f t="shared" si="17"/>
        <v>#DIV/0!</v>
      </c>
      <c r="H161" s="123" t="e">
        <f t="shared" si="18"/>
        <v>#DIV/0!</v>
      </c>
    </row>
    <row r="162" spans="1:8" ht="18.75" customHeight="1">
      <c r="A162" s="178">
        <v>137</v>
      </c>
      <c r="B162" s="180" t="s">
        <v>92</v>
      </c>
      <c r="C162" s="207">
        <v>614600</v>
      </c>
      <c r="D162" s="177">
        <f t="shared" ref="D162:F163" si="19">SUM(D163)</f>
        <v>0</v>
      </c>
      <c r="E162" s="177">
        <f t="shared" si="19"/>
        <v>0</v>
      </c>
      <c r="F162" s="177">
        <f t="shared" si="19"/>
        <v>0</v>
      </c>
      <c r="G162" s="118" t="e">
        <f t="shared" si="17"/>
        <v>#DIV/0!</v>
      </c>
      <c r="H162" s="118" t="e">
        <f t="shared" si="18"/>
        <v>#DIV/0!</v>
      </c>
    </row>
    <row r="163" spans="1:8">
      <c r="A163" s="179">
        <v>138</v>
      </c>
      <c r="B163" s="203" t="s">
        <v>93</v>
      </c>
      <c r="C163" s="208">
        <v>614610</v>
      </c>
      <c r="D163" s="198">
        <f t="shared" si="19"/>
        <v>0</v>
      </c>
      <c r="E163" s="198">
        <f t="shared" si="19"/>
        <v>0</v>
      </c>
      <c r="F163" s="198">
        <f t="shared" si="19"/>
        <v>0</v>
      </c>
      <c r="G163" s="123" t="e">
        <f t="shared" si="17"/>
        <v>#DIV/0!</v>
      </c>
      <c r="H163" s="123" t="e">
        <f t="shared" si="18"/>
        <v>#DIV/0!</v>
      </c>
    </row>
    <row r="164" spans="1:8">
      <c r="A164" s="174">
        <v>139</v>
      </c>
      <c r="B164" s="203" t="s">
        <v>971</v>
      </c>
      <c r="C164" s="200">
        <v>614611</v>
      </c>
      <c r="D164" s="183"/>
      <c r="E164" s="183"/>
      <c r="F164" s="183"/>
      <c r="G164" s="123" t="e">
        <f t="shared" si="17"/>
        <v>#DIV/0!</v>
      </c>
      <c r="H164" s="123" t="e">
        <f t="shared" si="18"/>
        <v>#DIV/0!</v>
      </c>
    </row>
    <row r="165" spans="1:8" ht="18.75" customHeight="1">
      <c r="A165" s="178">
        <v>140</v>
      </c>
      <c r="B165" s="180" t="s">
        <v>94</v>
      </c>
      <c r="C165" s="207">
        <v>614700</v>
      </c>
      <c r="D165" s="177">
        <f>SUM(D166+D167+D168)</f>
        <v>0</v>
      </c>
      <c r="E165" s="177">
        <f>SUM(E166+E167+E168)</f>
        <v>0</v>
      </c>
      <c r="F165" s="177">
        <f>SUM(F166+F167+F168)</f>
        <v>0</v>
      </c>
      <c r="G165" s="118" t="e">
        <f t="shared" si="17"/>
        <v>#DIV/0!</v>
      </c>
      <c r="H165" s="118" t="e">
        <f t="shared" si="18"/>
        <v>#DIV/0!</v>
      </c>
    </row>
    <row r="166" spans="1:8">
      <c r="A166" s="179">
        <v>141</v>
      </c>
      <c r="B166" s="126" t="s">
        <v>95</v>
      </c>
      <c r="C166" s="208">
        <v>614710</v>
      </c>
      <c r="D166" s="183"/>
      <c r="E166" s="183"/>
      <c r="F166" s="183"/>
      <c r="G166" s="123" t="e">
        <f t="shared" si="17"/>
        <v>#DIV/0!</v>
      </c>
      <c r="H166" s="123" t="e">
        <f t="shared" si="18"/>
        <v>#DIV/0!</v>
      </c>
    </row>
    <row r="167" spans="1:8">
      <c r="A167" s="174">
        <v>142</v>
      </c>
      <c r="B167" s="126" t="s">
        <v>96</v>
      </c>
      <c r="C167" s="208">
        <v>614720</v>
      </c>
      <c r="D167" s="183"/>
      <c r="E167" s="183"/>
      <c r="F167" s="183"/>
      <c r="G167" s="123" t="e">
        <f t="shared" si="17"/>
        <v>#DIV/0!</v>
      </c>
      <c r="H167" s="123" t="e">
        <f t="shared" si="18"/>
        <v>#DIV/0!</v>
      </c>
    </row>
    <row r="168" spans="1:8">
      <c r="A168" s="178">
        <v>143</v>
      </c>
      <c r="B168" s="126" t="s">
        <v>97</v>
      </c>
      <c r="C168" s="208">
        <v>614730</v>
      </c>
      <c r="D168" s="183"/>
      <c r="E168" s="183"/>
      <c r="F168" s="183"/>
      <c r="G168" s="123" t="e">
        <f t="shared" si="17"/>
        <v>#DIV/0!</v>
      </c>
      <c r="H168" s="123" t="e">
        <f t="shared" si="18"/>
        <v>#DIV/0!</v>
      </c>
    </row>
    <row r="169" spans="1:8" ht="19.5" customHeight="1">
      <c r="A169" s="179">
        <v>144</v>
      </c>
      <c r="B169" s="209" t="s">
        <v>98</v>
      </c>
      <c r="C169" s="207">
        <v>615000</v>
      </c>
      <c r="D169" s="177">
        <f>SUM(D170+D184+D186+D188+D190+D192+D194)</f>
        <v>0</v>
      </c>
      <c r="E169" s="177">
        <f>SUM(E170+E184+E186+E188+E190+E192+E194)</f>
        <v>0</v>
      </c>
      <c r="F169" s="177">
        <f>SUM(F170+F184+F186+F188+F190+F192+F194)</f>
        <v>0</v>
      </c>
      <c r="G169" s="118" t="e">
        <f t="shared" si="17"/>
        <v>#DIV/0!</v>
      </c>
      <c r="H169" s="118" t="e">
        <f t="shared" si="18"/>
        <v>#DIV/0!</v>
      </c>
    </row>
    <row r="170" spans="1:8" ht="24">
      <c r="A170" s="174">
        <v>145</v>
      </c>
      <c r="B170" s="180" t="s">
        <v>99</v>
      </c>
      <c r="C170" s="207">
        <v>615100</v>
      </c>
      <c r="D170" s="210">
        <f>SUM(D171+D178+D182)</f>
        <v>0</v>
      </c>
      <c r="E170" s="210">
        <f>SUM(E171+E178+E182)</f>
        <v>0</v>
      </c>
      <c r="F170" s="210">
        <f>SUM(F171+F178+F182)</f>
        <v>0</v>
      </c>
      <c r="G170" s="118" t="e">
        <f t="shared" si="17"/>
        <v>#DIV/0!</v>
      </c>
      <c r="H170" s="118" t="e">
        <f t="shared" si="18"/>
        <v>#DIV/0!</v>
      </c>
    </row>
    <row r="171" spans="1:8" ht="24">
      <c r="A171" s="178">
        <v>146</v>
      </c>
      <c r="B171" s="195" t="s">
        <v>100</v>
      </c>
      <c r="C171" s="211">
        <v>615110</v>
      </c>
      <c r="D171" s="668">
        <f>SUM(D172:D177)</f>
        <v>0</v>
      </c>
      <c r="E171" s="668">
        <f>SUM(E172:E177)</f>
        <v>0</v>
      </c>
      <c r="F171" s="668">
        <f>SUM(F172:F177)</f>
        <v>0</v>
      </c>
      <c r="G171" s="123" t="e">
        <f t="shared" si="17"/>
        <v>#DIV/0!</v>
      </c>
      <c r="H171" s="123" t="e">
        <f t="shared" si="18"/>
        <v>#DIV/0!</v>
      </c>
    </row>
    <row r="172" spans="1:8">
      <c r="A172" s="179">
        <v>147</v>
      </c>
      <c r="B172" s="195" t="s">
        <v>101</v>
      </c>
      <c r="C172" s="211">
        <v>615111</v>
      </c>
      <c r="D172" s="183"/>
      <c r="E172" s="183"/>
      <c r="F172" s="183"/>
      <c r="G172" s="123" t="e">
        <f t="shared" si="17"/>
        <v>#DIV/0!</v>
      </c>
      <c r="H172" s="123" t="e">
        <f t="shared" si="18"/>
        <v>#DIV/0!</v>
      </c>
    </row>
    <row r="173" spans="1:8">
      <c r="A173" s="174">
        <v>148</v>
      </c>
      <c r="B173" s="195" t="s">
        <v>102</v>
      </c>
      <c r="C173" s="211">
        <v>615112</v>
      </c>
      <c r="D173" s="183"/>
      <c r="E173" s="183"/>
      <c r="F173" s="183"/>
      <c r="G173" s="123" t="e">
        <f t="shared" si="17"/>
        <v>#DIV/0!</v>
      </c>
      <c r="H173" s="123" t="e">
        <f t="shared" si="18"/>
        <v>#DIV/0!</v>
      </c>
    </row>
    <row r="174" spans="1:8">
      <c r="A174" s="178">
        <v>149</v>
      </c>
      <c r="B174" s="195" t="s">
        <v>103</v>
      </c>
      <c r="C174" s="211">
        <v>615113</v>
      </c>
      <c r="D174" s="183"/>
      <c r="E174" s="183"/>
      <c r="F174" s="183"/>
      <c r="G174" s="123" t="e">
        <f t="shared" si="17"/>
        <v>#DIV/0!</v>
      </c>
      <c r="H174" s="123" t="e">
        <f t="shared" si="18"/>
        <v>#DIV/0!</v>
      </c>
    </row>
    <row r="175" spans="1:8">
      <c r="A175" s="179">
        <v>150</v>
      </c>
      <c r="B175" s="195" t="s">
        <v>104</v>
      </c>
      <c r="C175" s="211">
        <v>615114</v>
      </c>
      <c r="D175" s="183"/>
      <c r="E175" s="183"/>
      <c r="F175" s="183"/>
      <c r="G175" s="123" t="e">
        <f t="shared" si="17"/>
        <v>#DIV/0!</v>
      </c>
      <c r="H175" s="123" t="e">
        <f t="shared" si="18"/>
        <v>#DIV/0!</v>
      </c>
    </row>
    <row r="176" spans="1:8">
      <c r="A176" s="174">
        <v>151</v>
      </c>
      <c r="B176" s="195" t="s">
        <v>105</v>
      </c>
      <c r="C176" s="211">
        <v>615115</v>
      </c>
      <c r="D176" s="183"/>
      <c r="E176" s="183"/>
      <c r="F176" s="183"/>
      <c r="G176" s="123" t="e">
        <f t="shared" si="17"/>
        <v>#DIV/0!</v>
      </c>
      <c r="H176" s="123" t="e">
        <f t="shared" si="18"/>
        <v>#DIV/0!</v>
      </c>
    </row>
    <row r="177" spans="1:8">
      <c r="A177" s="178">
        <v>152</v>
      </c>
      <c r="B177" s="195" t="s">
        <v>106</v>
      </c>
      <c r="C177" s="211">
        <v>615116</v>
      </c>
      <c r="D177" s="183"/>
      <c r="E177" s="183"/>
      <c r="F177" s="183"/>
      <c r="G177" s="123" t="e">
        <f t="shared" si="17"/>
        <v>#DIV/0!</v>
      </c>
      <c r="H177" s="123" t="e">
        <f t="shared" si="18"/>
        <v>#DIV/0!</v>
      </c>
    </row>
    <row r="178" spans="1:8">
      <c r="A178" s="179">
        <v>153</v>
      </c>
      <c r="B178" s="83" t="s">
        <v>107</v>
      </c>
      <c r="C178" s="211">
        <v>615120</v>
      </c>
      <c r="D178" s="198">
        <f>SUM(D179:D181)</f>
        <v>0</v>
      </c>
      <c r="E178" s="198">
        <f>SUM(E179:E181)</f>
        <v>0</v>
      </c>
      <c r="F178" s="198">
        <f>SUM(F179:F181)</f>
        <v>0</v>
      </c>
      <c r="G178" s="123" t="e">
        <f t="shared" si="17"/>
        <v>#DIV/0!</v>
      </c>
      <c r="H178" s="123" t="e">
        <f t="shared" si="18"/>
        <v>#DIV/0!</v>
      </c>
    </row>
    <row r="179" spans="1:8">
      <c r="A179" s="174">
        <v>154</v>
      </c>
      <c r="B179" s="83" t="s">
        <v>108</v>
      </c>
      <c r="C179" s="192">
        <v>615121</v>
      </c>
      <c r="D179" s="183"/>
      <c r="E179" s="183"/>
      <c r="F179" s="183"/>
      <c r="G179" s="123" t="e">
        <f t="shared" si="17"/>
        <v>#DIV/0!</v>
      </c>
      <c r="H179" s="123" t="e">
        <f t="shared" si="18"/>
        <v>#DIV/0!</v>
      </c>
    </row>
    <row r="180" spans="1:8" ht="24">
      <c r="A180" s="178">
        <v>155</v>
      </c>
      <c r="B180" s="83" t="s">
        <v>109</v>
      </c>
      <c r="C180" s="192">
        <v>615122</v>
      </c>
      <c r="D180" s="183"/>
      <c r="E180" s="183"/>
      <c r="F180" s="183"/>
      <c r="G180" s="123" t="e">
        <f t="shared" si="17"/>
        <v>#DIV/0!</v>
      </c>
      <c r="H180" s="123" t="e">
        <f t="shared" si="18"/>
        <v>#DIV/0!</v>
      </c>
    </row>
    <row r="181" spans="1:8" ht="24">
      <c r="A181" s="179">
        <v>156</v>
      </c>
      <c r="B181" s="83" t="s">
        <v>110</v>
      </c>
      <c r="C181" s="192">
        <v>615123</v>
      </c>
      <c r="D181" s="183"/>
      <c r="E181" s="183"/>
      <c r="F181" s="183"/>
      <c r="G181" s="123" t="e">
        <f t="shared" si="17"/>
        <v>#DIV/0!</v>
      </c>
      <c r="H181" s="123" t="e">
        <f t="shared" si="18"/>
        <v>#DIV/0!</v>
      </c>
    </row>
    <row r="182" spans="1:8" ht="14.25" customHeight="1">
      <c r="A182" s="174">
        <v>157</v>
      </c>
      <c r="B182" s="99" t="s">
        <v>111</v>
      </c>
      <c r="C182" s="188">
        <v>615130</v>
      </c>
      <c r="D182" s="198">
        <f>SUM(D183)</f>
        <v>0</v>
      </c>
      <c r="E182" s="198">
        <f>SUM(E183)</f>
        <v>0</v>
      </c>
      <c r="F182" s="198">
        <f>SUM(F183)</f>
        <v>0</v>
      </c>
      <c r="G182" s="123" t="e">
        <f t="shared" si="17"/>
        <v>#DIV/0!</v>
      </c>
      <c r="H182" s="123" t="e">
        <f t="shared" si="18"/>
        <v>#DIV/0!</v>
      </c>
    </row>
    <row r="183" spans="1:8">
      <c r="A183" s="178">
        <v>158</v>
      </c>
      <c r="B183" s="99" t="s">
        <v>112</v>
      </c>
      <c r="C183" s="188">
        <v>615131</v>
      </c>
      <c r="D183" s="183"/>
      <c r="E183" s="183"/>
      <c r="F183" s="183"/>
      <c r="G183" s="123" t="e">
        <f t="shared" si="17"/>
        <v>#DIV/0!</v>
      </c>
      <c r="H183" s="123" t="e">
        <f t="shared" si="18"/>
        <v>#DIV/0!</v>
      </c>
    </row>
    <row r="184" spans="1:8" ht="18.75" customHeight="1">
      <c r="A184" s="179">
        <v>159</v>
      </c>
      <c r="B184" s="212" t="s">
        <v>113</v>
      </c>
      <c r="C184" s="213">
        <v>615200</v>
      </c>
      <c r="D184" s="177">
        <f>SUM(D185)</f>
        <v>0</v>
      </c>
      <c r="E184" s="177">
        <f>SUM(E185)</f>
        <v>0</v>
      </c>
      <c r="F184" s="177">
        <f>SUM(F185)</f>
        <v>0</v>
      </c>
      <c r="G184" s="118" t="e">
        <f t="shared" si="17"/>
        <v>#DIV/0!</v>
      </c>
      <c r="H184" s="118" t="e">
        <f t="shared" si="18"/>
        <v>#DIV/0!</v>
      </c>
    </row>
    <row r="185" spans="1:8">
      <c r="A185" s="174">
        <v>160</v>
      </c>
      <c r="B185" s="195" t="s">
        <v>114</v>
      </c>
      <c r="C185" s="211">
        <v>615210</v>
      </c>
      <c r="D185" s="183"/>
      <c r="E185" s="183"/>
      <c r="F185" s="183"/>
      <c r="G185" s="123" t="e">
        <f t="shared" si="17"/>
        <v>#DIV/0!</v>
      </c>
      <c r="H185" s="123" t="e">
        <f t="shared" si="18"/>
        <v>#DIV/0!</v>
      </c>
    </row>
    <row r="186" spans="1:8" ht="24">
      <c r="A186" s="178">
        <v>161</v>
      </c>
      <c r="B186" s="214" t="s">
        <v>115</v>
      </c>
      <c r="C186" s="207">
        <v>615300</v>
      </c>
      <c r="D186" s="177">
        <f>SUM(D187)</f>
        <v>0</v>
      </c>
      <c r="E186" s="177">
        <f>SUM(E187)</f>
        <v>0</v>
      </c>
      <c r="F186" s="177">
        <f>SUM(F187)</f>
        <v>0</v>
      </c>
      <c r="G186" s="118" t="e">
        <f t="shared" si="17"/>
        <v>#DIV/0!</v>
      </c>
      <c r="H186" s="118" t="e">
        <f t="shared" si="18"/>
        <v>#DIV/0!</v>
      </c>
    </row>
    <row r="187" spans="1:8" ht="15.75" customHeight="1">
      <c r="A187" s="179">
        <v>162</v>
      </c>
      <c r="B187" s="83" t="s">
        <v>116</v>
      </c>
      <c r="C187" s="211">
        <v>615310</v>
      </c>
      <c r="D187" s="183"/>
      <c r="E187" s="500"/>
      <c r="F187" s="183"/>
      <c r="G187" s="123" t="e">
        <f t="shared" si="17"/>
        <v>#DIV/0!</v>
      </c>
      <c r="H187" s="123" t="e">
        <f t="shared" si="18"/>
        <v>#DIV/0!</v>
      </c>
    </row>
    <row r="188" spans="1:8" ht="18.75" customHeight="1">
      <c r="A188" s="174">
        <v>163</v>
      </c>
      <c r="B188" s="131" t="s">
        <v>117</v>
      </c>
      <c r="C188" s="213">
        <v>615400</v>
      </c>
      <c r="D188" s="177">
        <f>SUM(D189)</f>
        <v>0</v>
      </c>
      <c r="E188" s="177">
        <f>SUM(E189)</f>
        <v>0</v>
      </c>
      <c r="F188" s="177">
        <f>SUM(F189)</f>
        <v>0</v>
      </c>
      <c r="G188" s="118" t="e">
        <f t="shared" si="17"/>
        <v>#DIV/0!</v>
      </c>
      <c r="H188" s="118" t="e">
        <f t="shared" si="18"/>
        <v>#DIV/0!</v>
      </c>
    </row>
    <row r="189" spans="1:8">
      <c r="A189" s="178">
        <v>164</v>
      </c>
      <c r="B189" s="83" t="s">
        <v>992</v>
      </c>
      <c r="C189" s="211">
        <v>615410</v>
      </c>
      <c r="D189" s="183"/>
      <c r="E189" s="183"/>
      <c r="F189" s="183"/>
      <c r="G189" s="123" t="e">
        <f t="shared" si="17"/>
        <v>#DIV/0!</v>
      </c>
      <c r="H189" s="123" t="e">
        <f t="shared" si="18"/>
        <v>#DIV/0!</v>
      </c>
    </row>
    <row r="190" spans="1:8" ht="24">
      <c r="A190" s="179">
        <v>165</v>
      </c>
      <c r="B190" s="131" t="s">
        <v>118</v>
      </c>
      <c r="C190" s="213">
        <v>615500</v>
      </c>
      <c r="D190" s="177">
        <f>SUM(D191)</f>
        <v>0</v>
      </c>
      <c r="E190" s="177">
        <f>SUM(E191)</f>
        <v>0</v>
      </c>
      <c r="F190" s="177">
        <f>SUM(F191)</f>
        <v>0</v>
      </c>
      <c r="G190" s="118" t="e">
        <f t="shared" si="17"/>
        <v>#DIV/0!</v>
      </c>
      <c r="H190" s="118" t="e">
        <f t="shared" si="18"/>
        <v>#DIV/0!</v>
      </c>
    </row>
    <row r="191" spans="1:8" ht="24">
      <c r="A191" s="174">
        <v>166</v>
      </c>
      <c r="B191" s="83" t="s">
        <v>119</v>
      </c>
      <c r="C191" s="211">
        <v>615510</v>
      </c>
      <c r="D191" s="183"/>
      <c r="E191" s="183"/>
      <c r="F191" s="183">
        <v>0</v>
      </c>
      <c r="G191" s="123" t="e">
        <f t="shared" si="17"/>
        <v>#DIV/0!</v>
      </c>
      <c r="H191" s="123" t="e">
        <f t="shared" si="18"/>
        <v>#DIV/0!</v>
      </c>
    </row>
    <row r="192" spans="1:8" ht="18.75" customHeight="1">
      <c r="A192" s="178">
        <v>167</v>
      </c>
      <c r="B192" s="214" t="s">
        <v>120</v>
      </c>
      <c r="C192" s="213">
        <v>615600</v>
      </c>
      <c r="D192" s="177">
        <f>SUM(D193)</f>
        <v>0</v>
      </c>
      <c r="E192" s="177">
        <f>SUM(E193)</f>
        <v>0</v>
      </c>
      <c r="F192" s="177">
        <f>SUM(F193)</f>
        <v>0</v>
      </c>
      <c r="G192" s="118" t="e">
        <f t="shared" si="17"/>
        <v>#DIV/0!</v>
      </c>
      <c r="H192" s="118" t="e">
        <f t="shared" si="18"/>
        <v>#DIV/0!</v>
      </c>
    </row>
    <row r="193" spans="1:8" ht="15.75" customHeight="1">
      <c r="A193" s="179">
        <v>168</v>
      </c>
      <c r="B193" s="126" t="s">
        <v>121</v>
      </c>
      <c r="C193" s="211">
        <v>615610</v>
      </c>
      <c r="D193" s="183"/>
      <c r="E193" s="183"/>
      <c r="F193" s="183">
        <v>0</v>
      </c>
      <c r="G193" s="123" t="e">
        <f t="shared" si="17"/>
        <v>#DIV/0!</v>
      </c>
      <c r="H193" s="123" t="e">
        <f t="shared" si="18"/>
        <v>#DIV/0!</v>
      </c>
    </row>
    <row r="194" spans="1:8" ht="18.75" customHeight="1">
      <c r="A194" s="174">
        <v>169</v>
      </c>
      <c r="B194" s="215" t="s">
        <v>122</v>
      </c>
      <c r="C194" s="213">
        <v>615700</v>
      </c>
      <c r="D194" s="177">
        <f>SUM(D195:D197)</f>
        <v>0</v>
      </c>
      <c r="E194" s="177">
        <f>SUM(E195:E197)</f>
        <v>0</v>
      </c>
      <c r="F194" s="177">
        <f>SUM(F195:F197)</f>
        <v>0</v>
      </c>
      <c r="G194" s="118" t="e">
        <f t="shared" si="17"/>
        <v>#DIV/0!</v>
      </c>
      <c r="H194" s="118" t="e">
        <f t="shared" si="18"/>
        <v>#DIV/0!</v>
      </c>
    </row>
    <row r="195" spans="1:8">
      <c r="A195" s="178">
        <v>170</v>
      </c>
      <c r="B195" s="186" t="s">
        <v>123</v>
      </c>
      <c r="C195" s="211">
        <v>615710</v>
      </c>
      <c r="D195" s="183"/>
      <c r="E195" s="198"/>
      <c r="F195" s="198">
        <v>0</v>
      </c>
      <c r="G195" s="123" t="e">
        <f t="shared" si="17"/>
        <v>#DIV/0!</v>
      </c>
      <c r="H195" s="123" t="e">
        <f t="shared" si="18"/>
        <v>#DIV/0!</v>
      </c>
    </row>
    <row r="196" spans="1:8">
      <c r="A196" s="179">
        <v>171</v>
      </c>
      <c r="B196" s="186" t="s">
        <v>124</v>
      </c>
      <c r="C196" s="211">
        <v>615720</v>
      </c>
      <c r="D196" s="183"/>
      <c r="E196" s="183"/>
      <c r="F196" s="183">
        <v>0</v>
      </c>
      <c r="G196" s="123" t="e">
        <f t="shared" si="17"/>
        <v>#DIV/0!</v>
      </c>
      <c r="H196" s="123" t="e">
        <f t="shared" si="18"/>
        <v>#DIV/0!</v>
      </c>
    </row>
    <row r="197" spans="1:8">
      <c r="A197" s="174">
        <v>172</v>
      </c>
      <c r="B197" s="186" t="s">
        <v>125</v>
      </c>
      <c r="C197" s="211">
        <v>615730</v>
      </c>
      <c r="D197" s="183"/>
      <c r="E197" s="183"/>
      <c r="F197" s="183">
        <v>0</v>
      </c>
      <c r="G197" s="123" t="e">
        <f t="shared" si="17"/>
        <v>#DIV/0!</v>
      </c>
      <c r="H197" s="123" t="e">
        <f t="shared" si="18"/>
        <v>#DIV/0!</v>
      </c>
    </row>
    <row r="199" spans="1:8">
      <c r="A199" s="106"/>
      <c r="B199" s="50"/>
      <c r="C199" s="216"/>
      <c r="D199" s="106"/>
      <c r="E199" s="106"/>
      <c r="F199" s="106"/>
      <c r="G199" s="106"/>
      <c r="H199" s="106"/>
    </row>
    <row r="200" spans="1:8">
      <c r="A200" s="106"/>
      <c r="B200" s="106"/>
      <c r="C200" s="216"/>
      <c r="D200" s="106"/>
      <c r="E200" s="106"/>
      <c r="F200" s="106"/>
      <c r="G200" s="709"/>
      <c r="H200" s="709"/>
    </row>
    <row r="201" spans="1:8">
      <c r="A201" s="106"/>
      <c r="B201" s="106"/>
      <c r="C201" s="216"/>
      <c r="D201" s="106"/>
      <c r="E201" s="106"/>
      <c r="F201" s="106"/>
      <c r="G201" s="5"/>
      <c r="H201" s="5"/>
    </row>
    <row r="202" spans="1:8">
      <c r="A202" s="106"/>
      <c r="B202" s="50"/>
      <c r="C202" s="216"/>
      <c r="D202" s="106"/>
      <c r="E202" s="106"/>
      <c r="F202" s="100"/>
      <c r="G202" s="5"/>
      <c r="H202" s="5"/>
    </row>
    <row r="203" spans="1:8">
      <c r="A203" s="106"/>
      <c r="B203" s="50"/>
      <c r="C203" s="216"/>
      <c r="D203" s="106"/>
      <c r="E203" s="106"/>
      <c r="F203" s="106"/>
      <c r="G203" s="5"/>
      <c r="H203" s="5"/>
    </row>
    <row r="204" spans="1:8">
      <c r="A204" s="106"/>
      <c r="B204" s="50"/>
      <c r="C204" s="216"/>
      <c r="D204" s="106"/>
      <c r="E204" s="106"/>
      <c r="F204" s="106"/>
      <c r="G204" s="106"/>
      <c r="H204" s="106"/>
    </row>
    <row r="205" spans="1:8">
      <c r="A205" s="106"/>
      <c r="B205" s="52"/>
      <c r="C205" s="216"/>
      <c r="D205" s="106"/>
      <c r="E205" s="106"/>
      <c r="F205" s="106"/>
      <c r="G205" s="106"/>
      <c r="H205" s="106"/>
    </row>
    <row r="206" spans="1:8">
      <c r="A206" s="106"/>
      <c r="B206" s="106"/>
      <c r="C206" s="216"/>
      <c r="D206" s="106"/>
      <c r="E206" s="106"/>
      <c r="F206" s="106"/>
      <c r="G206" s="106"/>
      <c r="H206" s="106"/>
    </row>
    <row r="207" spans="1:8">
      <c r="A207" s="106"/>
      <c r="B207" s="106"/>
      <c r="C207" s="216"/>
      <c r="D207" s="106"/>
      <c r="E207" s="106"/>
      <c r="F207" s="106"/>
      <c r="G207" s="106"/>
      <c r="H207" s="106"/>
    </row>
    <row r="208" spans="1:8">
      <c r="A208" s="106"/>
      <c r="B208" s="106"/>
      <c r="C208" s="216"/>
      <c r="D208" s="106"/>
      <c r="E208" s="106"/>
      <c r="F208" s="106"/>
      <c r="G208" s="106"/>
      <c r="H208" s="106"/>
    </row>
    <row r="209" spans="1:8">
      <c r="A209" s="106"/>
      <c r="B209" s="106"/>
      <c r="C209" s="216"/>
      <c r="D209" s="106"/>
      <c r="E209" s="106"/>
      <c r="F209" s="106"/>
      <c r="G209" s="106"/>
      <c r="H209" s="106"/>
    </row>
  </sheetData>
  <mergeCells count="3">
    <mergeCell ref="A21:H21"/>
    <mergeCell ref="A22:H22"/>
    <mergeCell ref="G200:H200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116"/>
  <sheetViews>
    <sheetView view="pageBreakPreview" zoomScaleNormal="110" zoomScaleSheetLayoutView="100" workbookViewId="0">
      <selection activeCell="E98" sqref="E98"/>
    </sheetView>
  </sheetViews>
  <sheetFormatPr defaultColWidth="4.5703125" defaultRowHeight="12"/>
  <cols>
    <col min="1" max="1" width="4.5703125" style="221"/>
    <col min="2" max="2" width="6.140625" style="221" customWidth="1"/>
    <col min="3" max="3" width="45.140625" style="242" customWidth="1"/>
    <col min="4" max="4" width="21" style="243" customWidth="1"/>
    <col min="5" max="5" width="20.42578125" style="243" customWidth="1"/>
    <col min="6" max="6" width="17" style="497" customWidth="1"/>
    <col min="7" max="9" width="4.5703125" style="221"/>
    <col min="10" max="10" width="14.85546875" style="221" customWidth="1"/>
    <col min="11" max="16384" width="4.5703125" style="221"/>
  </cols>
  <sheetData>
    <row r="1" spans="1:6" s="74" customFormat="1" ht="12.75">
      <c r="A1" s="1" t="s">
        <v>713</v>
      </c>
      <c r="B1" s="2"/>
      <c r="C1" s="2"/>
      <c r="D1" s="217"/>
      <c r="E1" s="217"/>
      <c r="F1" s="513"/>
    </row>
    <row r="2" spans="1:6" s="74" customFormat="1" ht="12.75">
      <c r="A2" s="1" t="s">
        <v>714</v>
      </c>
      <c r="B2" s="2"/>
      <c r="C2" s="2"/>
      <c r="D2" s="217"/>
      <c r="E2" s="217"/>
      <c r="F2" s="513"/>
    </row>
    <row r="3" spans="1:6" s="74" customFormat="1" ht="12.75">
      <c r="C3" s="218"/>
      <c r="D3" s="217"/>
      <c r="E3" s="217"/>
      <c r="F3" s="513"/>
    </row>
    <row r="4" spans="1:6" s="74" customFormat="1" ht="15" customHeight="1">
      <c r="A4" s="219" t="s">
        <v>126</v>
      </c>
      <c r="B4" s="220"/>
      <c r="C4" s="220"/>
      <c r="D4" s="76" t="s">
        <v>1159</v>
      </c>
      <c r="E4" s="76"/>
      <c r="F4" s="514"/>
    </row>
    <row r="5" spans="1:6" s="74" customFormat="1" ht="12.75">
      <c r="C5" s="6"/>
      <c r="D5" s="673"/>
      <c r="E5" s="481"/>
      <c r="F5" s="514"/>
    </row>
    <row r="6" spans="1:6" s="4" customFormat="1" ht="12.75">
      <c r="B6" s="6"/>
      <c r="C6" s="7"/>
      <c r="D6" s="76"/>
      <c r="E6" s="78"/>
      <c r="F6" s="514"/>
    </row>
    <row r="7" spans="1:6" s="4" customFormat="1" ht="12.75" customHeight="1">
      <c r="A7" s="9" t="s">
        <v>695</v>
      </c>
      <c r="B7" s="7"/>
      <c r="C7" s="7"/>
      <c r="D7" s="670" t="s">
        <v>687</v>
      </c>
      <c r="E7" s="669"/>
      <c r="F7" s="514"/>
    </row>
    <row r="8" spans="1:6" s="4" customFormat="1" ht="12.75" customHeight="1">
      <c r="B8" s="9"/>
      <c r="C8" s="7"/>
      <c r="D8" s="671"/>
      <c r="E8" s="78"/>
      <c r="F8" s="515"/>
    </row>
    <row r="9" spans="1:6" s="4" customFormat="1" ht="12.75" customHeight="1">
      <c r="B9" s="9"/>
      <c r="C9" s="7"/>
      <c r="D9" s="670" t="s">
        <v>689</v>
      </c>
      <c r="E9" s="669"/>
      <c r="F9" s="515"/>
    </row>
    <row r="10" spans="1:6" s="4" customFormat="1" ht="12.75" customHeight="1">
      <c r="B10" s="9"/>
      <c r="C10" s="7"/>
      <c r="D10" s="672"/>
      <c r="E10" s="78"/>
      <c r="F10" s="515"/>
    </row>
    <row r="11" spans="1:6" s="4" customFormat="1" ht="12.75" customHeight="1">
      <c r="A11" s="9" t="s">
        <v>1158</v>
      </c>
      <c r="B11" s="12"/>
      <c r="C11" s="12"/>
      <c r="D11" s="670"/>
      <c r="E11" s="77"/>
      <c r="F11" s="515"/>
    </row>
    <row r="12" spans="1:6" s="4" customFormat="1" ht="12.75" customHeight="1">
      <c r="B12" s="9"/>
      <c r="C12" s="12"/>
      <c r="D12" s="670" t="s">
        <v>690</v>
      </c>
      <c r="E12" s="669"/>
      <c r="F12" s="515"/>
    </row>
    <row r="13" spans="1:6" s="4" customFormat="1" ht="12.75" customHeight="1">
      <c r="B13" s="9"/>
      <c r="C13" s="12"/>
      <c r="D13" s="76"/>
      <c r="E13" s="77"/>
      <c r="F13" s="515"/>
    </row>
    <row r="14" spans="1:6" s="4" customFormat="1" ht="12.75" customHeight="1">
      <c r="A14" s="9" t="s">
        <v>715</v>
      </c>
      <c r="B14" s="12"/>
      <c r="C14" s="12"/>
      <c r="D14" s="670" t="s">
        <v>691</v>
      </c>
      <c r="E14" s="674"/>
      <c r="F14" s="515"/>
    </row>
    <row r="15" spans="1:6" s="4" customFormat="1" ht="17.25" customHeight="1">
      <c r="B15" s="9"/>
      <c r="C15" s="12"/>
      <c r="D15" s="76"/>
      <c r="E15" s="76"/>
      <c r="F15" s="515"/>
    </row>
    <row r="16" spans="1:6" s="4" customFormat="1" ht="12.75" customHeight="1">
      <c r="B16" s="9"/>
      <c r="C16" s="12"/>
      <c r="D16" s="670" t="s">
        <v>692</v>
      </c>
      <c r="E16" s="675"/>
      <c r="F16" s="516"/>
    </row>
    <row r="17" spans="1:10" s="4" customFormat="1" ht="12.75" customHeight="1">
      <c r="A17" s="9" t="s">
        <v>716</v>
      </c>
      <c r="B17" s="12"/>
      <c r="C17" s="12"/>
      <c r="D17" s="11"/>
      <c r="E17" s="10"/>
      <c r="F17" s="516"/>
    </row>
    <row r="18" spans="1:10" s="4" customFormat="1" ht="13.5" customHeight="1">
      <c r="B18" s="9"/>
      <c r="C18" s="12"/>
      <c r="D18" s="11"/>
      <c r="E18" s="11"/>
      <c r="F18" s="517"/>
    </row>
    <row r="19" spans="1:10" ht="12.75" customHeight="1">
      <c r="C19" s="222"/>
      <c r="D19" s="222"/>
      <c r="E19" s="223"/>
    </row>
    <row r="20" spans="1:10" ht="12.6" customHeight="1">
      <c r="C20" s="222"/>
      <c r="D20" s="222"/>
      <c r="E20" s="223"/>
    </row>
    <row r="21" spans="1:10" s="224" customFormat="1" ht="14.25" customHeight="1">
      <c r="B21" s="225" t="s">
        <v>127</v>
      </c>
      <c r="C21" s="225"/>
      <c r="D21" s="225"/>
      <c r="E21" s="225"/>
      <c r="F21" s="518"/>
    </row>
    <row r="22" spans="1:10" s="224" customFormat="1" ht="13.5" customHeight="1">
      <c r="B22" s="746" t="s">
        <v>1161</v>
      </c>
      <c r="C22" s="746"/>
      <c r="D22" s="676"/>
      <c r="E22" s="677" t="s">
        <v>1162</v>
      </c>
      <c r="F22" s="518"/>
    </row>
    <row r="23" spans="1:10" ht="12" customHeight="1">
      <c r="C23" s="222"/>
      <c r="D23" s="222"/>
      <c r="E23" s="223"/>
    </row>
    <row r="24" spans="1:10" ht="12.6" customHeight="1">
      <c r="C24" s="107"/>
      <c r="D24" s="108"/>
      <c r="E24" s="108"/>
    </row>
    <row r="25" spans="1:10" s="74" customFormat="1" ht="78" customHeight="1">
      <c r="A25" s="226" t="s">
        <v>1017</v>
      </c>
      <c r="B25" s="227" t="s">
        <v>128</v>
      </c>
      <c r="C25" s="227" t="s">
        <v>718</v>
      </c>
      <c r="D25" s="173" t="s">
        <v>129</v>
      </c>
      <c r="E25" s="173" t="s">
        <v>727</v>
      </c>
      <c r="F25" s="513"/>
    </row>
    <row r="26" spans="1:10" ht="15.6" customHeight="1">
      <c r="A26" s="178"/>
      <c r="B26" s="228"/>
      <c r="C26" s="228"/>
      <c r="D26" s="229">
        <v>1</v>
      </c>
      <c r="E26" s="229">
        <v>2</v>
      </c>
    </row>
    <row r="27" spans="1:10" ht="24">
      <c r="A27" s="178">
        <v>1</v>
      </c>
      <c r="B27" s="230"/>
      <c r="C27" s="230" t="s">
        <v>130</v>
      </c>
      <c r="D27" s="231">
        <f>SUM(D28+D37+D43+D50+D60+D67+D74+D81+D88+D97)</f>
        <v>0</v>
      </c>
      <c r="E27" s="231">
        <f>SUM(E28+E37+E43+E50+E60+E67+E74+E81+E88+E97)</f>
        <v>0</v>
      </c>
    </row>
    <row r="28" spans="1:10" ht="19.899999999999999" customHeight="1">
      <c r="A28" s="178">
        <v>2</v>
      </c>
      <c r="B28" s="232" t="s">
        <v>131</v>
      </c>
      <c r="C28" s="233" t="s">
        <v>132</v>
      </c>
      <c r="D28" s="234">
        <f>SUM(D29:D36)</f>
        <v>0</v>
      </c>
      <c r="E28" s="231">
        <f>SUM(E29:E36)</f>
        <v>0</v>
      </c>
    </row>
    <row r="29" spans="1:10" ht="25.5" customHeight="1">
      <c r="A29" s="178">
        <v>3</v>
      </c>
      <c r="B29" s="235" t="s">
        <v>133</v>
      </c>
      <c r="C29" s="236" t="s">
        <v>134</v>
      </c>
      <c r="D29" s="237"/>
      <c r="E29" s="540"/>
      <c r="J29" s="496"/>
    </row>
    <row r="30" spans="1:10" ht="15.95" customHeight="1">
      <c r="A30" s="178">
        <v>4</v>
      </c>
      <c r="B30" s="235" t="s">
        <v>135</v>
      </c>
      <c r="C30" s="236" t="s">
        <v>136</v>
      </c>
      <c r="D30" s="237"/>
      <c r="E30" s="540"/>
      <c r="J30" s="497"/>
    </row>
    <row r="31" spans="1:10" ht="15.95" customHeight="1">
      <c r="A31" s="178">
        <v>5</v>
      </c>
      <c r="B31" s="235" t="s">
        <v>137</v>
      </c>
      <c r="C31" s="236" t="s">
        <v>138</v>
      </c>
      <c r="D31" s="237"/>
      <c r="E31" s="540"/>
    </row>
    <row r="32" spans="1:10" ht="15.95" customHeight="1">
      <c r="A32" s="178">
        <v>6</v>
      </c>
      <c r="B32" s="235" t="s">
        <v>139</v>
      </c>
      <c r="C32" s="236" t="s">
        <v>140</v>
      </c>
      <c r="D32" s="237"/>
      <c r="E32" s="540"/>
    </row>
    <row r="33" spans="1:5" ht="15.95" customHeight="1">
      <c r="A33" s="178">
        <v>7</v>
      </c>
      <c r="B33" s="235" t="s">
        <v>141</v>
      </c>
      <c r="C33" s="236" t="s">
        <v>142</v>
      </c>
      <c r="D33" s="237"/>
      <c r="E33" s="237"/>
    </row>
    <row r="34" spans="1:5" ht="15.95" customHeight="1">
      <c r="A34" s="178">
        <v>8</v>
      </c>
      <c r="B34" s="235" t="s">
        <v>143</v>
      </c>
      <c r="C34" s="236" t="s">
        <v>144</v>
      </c>
      <c r="D34" s="237"/>
      <c r="E34" s="237"/>
    </row>
    <row r="35" spans="1:5" ht="15.95" customHeight="1">
      <c r="A35" s="178">
        <v>9</v>
      </c>
      <c r="B35" s="235" t="s">
        <v>145</v>
      </c>
      <c r="C35" s="236" t="s">
        <v>146</v>
      </c>
      <c r="D35" s="237"/>
      <c r="E35" s="237"/>
    </row>
    <row r="36" spans="1:5" ht="15.95" customHeight="1">
      <c r="A36" s="178">
        <v>10</v>
      </c>
      <c r="B36" s="235" t="s">
        <v>147</v>
      </c>
      <c r="C36" s="236" t="s">
        <v>148</v>
      </c>
      <c r="D36" s="237"/>
      <c r="E36" s="237"/>
    </row>
    <row r="37" spans="1:5" ht="19.899999999999999" customHeight="1">
      <c r="A37" s="178">
        <v>11</v>
      </c>
      <c r="B37" s="232" t="s">
        <v>149</v>
      </c>
      <c r="C37" s="233" t="s">
        <v>150</v>
      </c>
      <c r="D37" s="234">
        <f>SUM(D38:D42)</f>
        <v>0</v>
      </c>
      <c r="E37" s="234">
        <f>SUM(E38:E42)</f>
        <v>0</v>
      </c>
    </row>
    <row r="38" spans="1:5" ht="15.95" customHeight="1">
      <c r="A38" s="178">
        <v>12</v>
      </c>
      <c r="B38" s="235" t="s">
        <v>151</v>
      </c>
      <c r="C38" s="236" t="s">
        <v>152</v>
      </c>
      <c r="D38" s="498"/>
      <c r="E38" s="237"/>
    </row>
    <row r="39" spans="1:5" ht="15.95" customHeight="1">
      <c r="A39" s="178">
        <v>13</v>
      </c>
      <c r="B39" s="235" t="s">
        <v>153</v>
      </c>
      <c r="C39" s="236" t="s">
        <v>154</v>
      </c>
      <c r="D39" s="498"/>
      <c r="E39" s="237"/>
    </row>
    <row r="40" spans="1:5" ht="15.95" customHeight="1">
      <c r="A40" s="178">
        <v>14</v>
      </c>
      <c r="B40" s="235" t="s">
        <v>155</v>
      </c>
      <c r="C40" s="236" t="s">
        <v>156</v>
      </c>
      <c r="D40" s="498"/>
      <c r="E40" s="237"/>
    </row>
    <row r="41" spans="1:5" ht="15.95" customHeight="1">
      <c r="A41" s="178">
        <v>15</v>
      </c>
      <c r="B41" s="235" t="s">
        <v>157</v>
      </c>
      <c r="C41" s="236" t="s">
        <v>158</v>
      </c>
      <c r="D41" s="498"/>
      <c r="E41" s="237"/>
    </row>
    <row r="42" spans="1:5" ht="15.95" customHeight="1">
      <c r="A42" s="178">
        <v>16</v>
      </c>
      <c r="B42" s="235" t="s">
        <v>159</v>
      </c>
      <c r="C42" s="236" t="s">
        <v>160</v>
      </c>
      <c r="D42" s="498"/>
      <c r="E42" s="237"/>
    </row>
    <row r="43" spans="1:5" ht="19.899999999999999" customHeight="1">
      <c r="A43" s="178">
        <v>17</v>
      </c>
      <c r="B43" s="232" t="s">
        <v>161</v>
      </c>
      <c r="C43" s="233" t="s">
        <v>162</v>
      </c>
      <c r="D43" s="234">
        <f>SUM(D44:D49)</f>
        <v>0</v>
      </c>
      <c r="E43" s="234">
        <f>SUM(E44:E49)</f>
        <v>0</v>
      </c>
    </row>
    <row r="44" spans="1:5" ht="15.95" customHeight="1">
      <c r="A44" s="178">
        <v>18</v>
      </c>
      <c r="B44" s="235" t="s">
        <v>163</v>
      </c>
      <c r="C44" s="236" t="s">
        <v>164</v>
      </c>
      <c r="D44" s="498"/>
      <c r="E44" s="237"/>
    </row>
    <row r="45" spans="1:5" ht="15.95" customHeight="1">
      <c r="A45" s="178">
        <v>19</v>
      </c>
      <c r="B45" s="235" t="s">
        <v>165</v>
      </c>
      <c r="C45" s="236" t="s">
        <v>166</v>
      </c>
      <c r="D45" s="498"/>
      <c r="E45" s="237"/>
    </row>
    <row r="46" spans="1:5" ht="15.95" customHeight="1">
      <c r="A46" s="178">
        <v>20</v>
      </c>
      <c r="B46" s="235" t="s">
        <v>167</v>
      </c>
      <c r="C46" s="236" t="s">
        <v>168</v>
      </c>
      <c r="D46" s="498"/>
      <c r="E46" s="237"/>
    </row>
    <row r="47" spans="1:5" ht="15.95" customHeight="1">
      <c r="A47" s="178">
        <v>21</v>
      </c>
      <c r="B47" s="235" t="s">
        <v>169</v>
      </c>
      <c r="C47" s="236" t="s">
        <v>170</v>
      </c>
      <c r="D47" s="498"/>
      <c r="E47" s="237"/>
    </row>
    <row r="48" spans="1:5" ht="15.95" customHeight="1">
      <c r="A48" s="178">
        <v>22</v>
      </c>
      <c r="B48" s="235" t="s">
        <v>171</v>
      </c>
      <c r="C48" s="236" t="s">
        <v>172</v>
      </c>
      <c r="D48" s="498"/>
      <c r="E48" s="237"/>
    </row>
    <row r="49" spans="1:5" ht="15.95" customHeight="1">
      <c r="A49" s="178">
        <v>23</v>
      </c>
      <c r="B49" s="235" t="s">
        <v>173</v>
      </c>
      <c r="C49" s="236" t="s">
        <v>174</v>
      </c>
      <c r="D49" s="498"/>
      <c r="E49" s="237"/>
    </row>
    <row r="50" spans="1:5" ht="19.899999999999999" customHeight="1">
      <c r="A50" s="178">
        <v>24</v>
      </c>
      <c r="B50" s="232" t="s">
        <v>175</v>
      </c>
      <c r="C50" s="233" t="s">
        <v>176</v>
      </c>
      <c r="D50" s="234">
        <f>SUM(D51:D59)</f>
        <v>0</v>
      </c>
      <c r="E50" s="234">
        <f>SUM(E51:E59)</f>
        <v>0</v>
      </c>
    </row>
    <row r="51" spans="1:5" ht="23.25" customHeight="1">
      <c r="A51" s="178">
        <v>25</v>
      </c>
      <c r="B51" s="235" t="s">
        <v>177</v>
      </c>
      <c r="C51" s="236" t="s">
        <v>178</v>
      </c>
      <c r="D51" s="498"/>
      <c r="E51" s="237"/>
    </row>
    <row r="52" spans="1:5" ht="15.95" customHeight="1">
      <c r="A52" s="178">
        <v>26</v>
      </c>
      <c r="B52" s="235" t="s">
        <v>179</v>
      </c>
      <c r="C52" s="236" t="s">
        <v>180</v>
      </c>
      <c r="D52" s="498"/>
      <c r="E52" s="237"/>
    </row>
    <row r="53" spans="1:5" ht="15.95" customHeight="1">
      <c r="A53" s="178">
        <v>27</v>
      </c>
      <c r="B53" s="235" t="s">
        <v>181</v>
      </c>
      <c r="C53" s="236" t="s">
        <v>182</v>
      </c>
      <c r="D53" s="498"/>
      <c r="E53" s="237"/>
    </row>
    <row r="54" spans="1:5" ht="15.95" customHeight="1">
      <c r="A54" s="178">
        <v>28</v>
      </c>
      <c r="B54" s="235" t="s">
        <v>183</v>
      </c>
      <c r="C54" s="236" t="s">
        <v>184</v>
      </c>
      <c r="D54" s="498"/>
      <c r="E54" s="237"/>
    </row>
    <row r="55" spans="1:5" ht="15.95" customHeight="1">
      <c r="A55" s="178">
        <v>29</v>
      </c>
      <c r="B55" s="235" t="s">
        <v>185</v>
      </c>
      <c r="C55" s="236" t="s">
        <v>186</v>
      </c>
      <c r="D55" s="498"/>
      <c r="E55" s="237"/>
    </row>
    <row r="56" spans="1:5" ht="15.95" customHeight="1">
      <c r="A56" s="178">
        <v>30</v>
      </c>
      <c r="B56" s="235" t="s">
        <v>187</v>
      </c>
      <c r="C56" s="236" t="s">
        <v>188</v>
      </c>
      <c r="D56" s="498"/>
      <c r="E56" s="237"/>
    </row>
    <row r="57" spans="1:5" ht="15.95" customHeight="1">
      <c r="A57" s="178">
        <v>31</v>
      </c>
      <c r="B57" s="235" t="s">
        <v>189</v>
      </c>
      <c r="C57" s="519" t="s">
        <v>190</v>
      </c>
      <c r="D57" s="498"/>
      <c r="E57" s="237"/>
    </row>
    <row r="58" spans="1:5" ht="15.95" customHeight="1">
      <c r="A58" s="178">
        <v>32</v>
      </c>
      <c r="B58" s="235" t="s">
        <v>191</v>
      </c>
      <c r="C58" s="519" t="s">
        <v>192</v>
      </c>
      <c r="D58" s="498"/>
      <c r="E58" s="237"/>
    </row>
    <row r="59" spans="1:5" ht="15.95" customHeight="1">
      <c r="A59" s="178">
        <v>33</v>
      </c>
      <c r="B59" s="235" t="s">
        <v>193</v>
      </c>
      <c r="C59" s="236" t="s">
        <v>194</v>
      </c>
      <c r="D59" s="498"/>
      <c r="E59" s="237"/>
    </row>
    <row r="60" spans="1:5" ht="19.899999999999999" customHeight="1">
      <c r="A60" s="178">
        <v>34</v>
      </c>
      <c r="B60" s="232" t="s">
        <v>195</v>
      </c>
      <c r="C60" s="233" t="s">
        <v>196</v>
      </c>
      <c r="D60" s="234">
        <f>SUM(D61:D66)</f>
        <v>0</v>
      </c>
      <c r="E60" s="234">
        <f>SUM(E61:E66)</f>
        <v>0</v>
      </c>
    </row>
    <row r="61" spans="1:5" ht="15.95" customHeight="1">
      <c r="A61" s="178">
        <v>35</v>
      </c>
      <c r="B61" s="235" t="s">
        <v>197</v>
      </c>
      <c r="C61" s="236" t="s">
        <v>198</v>
      </c>
      <c r="D61" s="498"/>
      <c r="E61" s="237"/>
    </row>
    <row r="62" spans="1:5" ht="15.95" customHeight="1">
      <c r="A62" s="178">
        <v>36</v>
      </c>
      <c r="B62" s="235" t="s">
        <v>199</v>
      </c>
      <c r="C62" s="236" t="s">
        <v>200</v>
      </c>
      <c r="D62" s="498"/>
      <c r="E62" s="237"/>
    </row>
    <row r="63" spans="1:5" ht="15.95" customHeight="1">
      <c r="A63" s="178">
        <v>37</v>
      </c>
      <c r="B63" s="235" t="s">
        <v>201</v>
      </c>
      <c r="C63" s="236" t="s">
        <v>202</v>
      </c>
      <c r="D63" s="498"/>
      <c r="E63" s="237"/>
    </row>
    <row r="64" spans="1:5" ht="15.95" customHeight="1">
      <c r="A64" s="178">
        <v>38</v>
      </c>
      <c r="B64" s="235" t="s">
        <v>203</v>
      </c>
      <c r="C64" s="236" t="s">
        <v>204</v>
      </c>
      <c r="D64" s="498"/>
      <c r="E64" s="237"/>
    </row>
    <row r="65" spans="1:5" ht="15.95" customHeight="1">
      <c r="A65" s="178">
        <v>39</v>
      </c>
      <c r="B65" s="235" t="s">
        <v>205</v>
      </c>
      <c r="C65" s="236" t="s">
        <v>206</v>
      </c>
      <c r="D65" s="498"/>
      <c r="E65" s="237"/>
    </row>
    <row r="66" spans="1:5" ht="15.95" customHeight="1">
      <c r="A66" s="178">
        <v>40</v>
      </c>
      <c r="B66" s="235" t="s">
        <v>207</v>
      </c>
      <c r="C66" s="236" t="s">
        <v>208</v>
      </c>
      <c r="D66" s="498"/>
      <c r="E66" s="237"/>
    </row>
    <row r="67" spans="1:5" ht="19.899999999999999" customHeight="1">
      <c r="A67" s="178">
        <v>41</v>
      </c>
      <c r="B67" s="232" t="s">
        <v>209</v>
      </c>
      <c r="C67" s="233" t="s">
        <v>210</v>
      </c>
      <c r="D67" s="234">
        <f>SUM(D68:D73)</f>
        <v>0</v>
      </c>
      <c r="E67" s="234">
        <f>SUM(E68:E73)</f>
        <v>0</v>
      </c>
    </row>
    <row r="68" spans="1:5" ht="15.95" customHeight="1">
      <c r="A68" s="178">
        <v>42</v>
      </c>
      <c r="B68" s="235" t="s">
        <v>211</v>
      </c>
      <c r="C68" s="236" t="s">
        <v>212</v>
      </c>
      <c r="D68" s="498"/>
      <c r="E68" s="237"/>
    </row>
    <row r="69" spans="1:5" ht="15.95" customHeight="1">
      <c r="A69" s="178">
        <v>43</v>
      </c>
      <c r="B69" s="235" t="s">
        <v>213</v>
      </c>
      <c r="C69" s="236" t="s">
        <v>214</v>
      </c>
      <c r="D69" s="498"/>
      <c r="E69" s="237"/>
    </row>
    <row r="70" spans="1:5" ht="15.95" customHeight="1">
      <c r="A70" s="178">
        <v>44</v>
      </c>
      <c r="B70" s="235" t="s">
        <v>215</v>
      </c>
      <c r="C70" s="236" t="s">
        <v>216</v>
      </c>
      <c r="D70" s="498"/>
      <c r="E70" s="237"/>
    </row>
    <row r="71" spans="1:5" ht="15.95" customHeight="1">
      <c r="A71" s="178">
        <v>45</v>
      </c>
      <c r="B71" s="235" t="s">
        <v>217</v>
      </c>
      <c r="C71" s="236" t="s">
        <v>218</v>
      </c>
      <c r="D71" s="498"/>
      <c r="E71" s="237"/>
    </row>
    <row r="72" spans="1:5" ht="15.95" customHeight="1">
      <c r="A72" s="178">
        <v>46</v>
      </c>
      <c r="B72" s="235" t="s">
        <v>219</v>
      </c>
      <c r="C72" s="236" t="s">
        <v>220</v>
      </c>
      <c r="D72" s="498"/>
      <c r="E72" s="237"/>
    </row>
    <row r="73" spans="1:5" ht="15.95" customHeight="1">
      <c r="A73" s="178">
        <v>47</v>
      </c>
      <c r="B73" s="235" t="s">
        <v>221</v>
      </c>
      <c r="C73" s="236" t="s">
        <v>222</v>
      </c>
      <c r="D73" s="498"/>
      <c r="E73" s="237"/>
    </row>
    <row r="74" spans="1:5" ht="19.899999999999999" customHeight="1">
      <c r="A74" s="178">
        <v>48</v>
      </c>
      <c r="B74" s="232" t="s">
        <v>223</v>
      </c>
      <c r="C74" s="233" t="s">
        <v>224</v>
      </c>
      <c r="D74" s="234">
        <f>SUM(D75:D80)</f>
        <v>0</v>
      </c>
      <c r="E74" s="234">
        <f>SUM(E75:E80)</f>
        <v>0</v>
      </c>
    </row>
    <row r="75" spans="1:5" ht="15.95" customHeight="1">
      <c r="A75" s="178">
        <v>49</v>
      </c>
      <c r="B75" s="235" t="s">
        <v>225</v>
      </c>
      <c r="C75" s="236" t="s">
        <v>226</v>
      </c>
      <c r="D75" s="498"/>
      <c r="E75" s="237"/>
    </row>
    <row r="76" spans="1:5" ht="15.95" customHeight="1">
      <c r="A76" s="178">
        <v>50</v>
      </c>
      <c r="B76" s="235" t="s">
        <v>227</v>
      </c>
      <c r="C76" s="236" t="s">
        <v>228</v>
      </c>
      <c r="D76" s="498"/>
      <c r="E76" s="237"/>
    </row>
    <row r="77" spans="1:5" ht="15.95" customHeight="1">
      <c r="A77" s="178">
        <v>51</v>
      </c>
      <c r="B77" s="235" t="s">
        <v>229</v>
      </c>
      <c r="C77" s="236" t="s">
        <v>230</v>
      </c>
      <c r="D77" s="498"/>
      <c r="E77" s="237"/>
    </row>
    <row r="78" spans="1:5" ht="15.95" customHeight="1">
      <c r="A78" s="178">
        <v>52</v>
      </c>
      <c r="B78" s="235" t="s">
        <v>231</v>
      </c>
      <c r="C78" s="236" t="s">
        <v>232</v>
      </c>
      <c r="D78" s="498"/>
      <c r="E78" s="237"/>
    </row>
    <row r="79" spans="1:5" ht="15.95" customHeight="1">
      <c r="A79" s="178">
        <v>53</v>
      </c>
      <c r="B79" s="235" t="s">
        <v>233</v>
      </c>
      <c r="C79" s="236" t="s">
        <v>234</v>
      </c>
      <c r="D79" s="498"/>
      <c r="E79" s="237"/>
    </row>
    <row r="80" spans="1:5" ht="15.95" customHeight="1">
      <c r="A80" s="178">
        <v>54</v>
      </c>
      <c r="B80" s="235" t="s">
        <v>235</v>
      </c>
      <c r="C80" s="236" t="s">
        <v>236</v>
      </c>
      <c r="D80" s="498"/>
      <c r="E80" s="237"/>
    </row>
    <row r="81" spans="1:5" ht="22.5" customHeight="1">
      <c r="A81" s="178">
        <v>55</v>
      </c>
      <c r="B81" s="232" t="s">
        <v>237</v>
      </c>
      <c r="C81" s="233" t="s">
        <v>238</v>
      </c>
      <c r="D81" s="234">
        <f>SUM(D82:D87)</f>
        <v>0</v>
      </c>
      <c r="E81" s="234">
        <f>SUM(E82:E87)</f>
        <v>0</v>
      </c>
    </row>
    <row r="82" spans="1:5" ht="15.95" customHeight="1">
      <c r="A82" s="178">
        <v>56</v>
      </c>
      <c r="B82" s="235" t="s">
        <v>239</v>
      </c>
      <c r="C82" s="236" t="s">
        <v>240</v>
      </c>
      <c r="D82" s="498"/>
      <c r="E82" s="237"/>
    </row>
    <row r="83" spans="1:5" ht="15.95" customHeight="1">
      <c r="A83" s="178">
        <v>57</v>
      </c>
      <c r="B83" s="235" t="s">
        <v>241</v>
      </c>
      <c r="C83" s="236" t="s">
        <v>242</v>
      </c>
      <c r="D83" s="498"/>
      <c r="E83" s="237"/>
    </row>
    <row r="84" spans="1:5" ht="15.95" customHeight="1">
      <c r="A84" s="178">
        <v>58</v>
      </c>
      <c r="B84" s="235" t="s">
        <v>243</v>
      </c>
      <c r="C84" s="236" t="s">
        <v>244</v>
      </c>
      <c r="D84" s="498"/>
      <c r="E84" s="237"/>
    </row>
    <row r="85" spans="1:5" ht="15.95" customHeight="1">
      <c r="A85" s="178">
        <v>59</v>
      </c>
      <c r="B85" s="235" t="s">
        <v>245</v>
      </c>
      <c r="C85" s="236" t="s">
        <v>246</v>
      </c>
      <c r="D85" s="498"/>
      <c r="E85" s="237"/>
    </row>
    <row r="86" spans="1:5" ht="15.95" customHeight="1">
      <c r="A86" s="178">
        <v>60</v>
      </c>
      <c r="B86" s="235" t="s">
        <v>247</v>
      </c>
      <c r="C86" s="236" t="s">
        <v>248</v>
      </c>
      <c r="D86" s="498"/>
      <c r="E86" s="237"/>
    </row>
    <row r="87" spans="1:5" ht="15.95" customHeight="1">
      <c r="A87" s="178">
        <v>61</v>
      </c>
      <c r="B87" s="235" t="s">
        <v>249</v>
      </c>
      <c r="C87" s="236" t="s">
        <v>250</v>
      </c>
      <c r="D87" s="498"/>
      <c r="E87" s="237"/>
    </row>
    <row r="88" spans="1:5" ht="23.25" customHeight="1">
      <c r="A88" s="178">
        <v>62</v>
      </c>
      <c r="B88" s="232" t="s">
        <v>251</v>
      </c>
      <c r="C88" s="233" t="s">
        <v>252</v>
      </c>
      <c r="D88" s="234">
        <f>SUM(D89:D96)</f>
        <v>0</v>
      </c>
      <c r="E88" s="234">
        <f>SUM(E89:E96)</f>
        <v>0</v>
      </c>
    </row>
    <row r="89" spans="1:5" ht="15.95" customHeight="1">
      <c r="A89" s="178">
        <v>63</v>
      </c>
      <c r="B89" s="235" t="s">
        <v>253</v>
      </c>
      <c r="C89" s="236" t="s">
        <v>254</v>
      </c>
      <c r="D89" s="498"/>
      <c r="E89" s="237"/>
    </row>
    <row r="90" spans="1:5" ht="15.95" customHeight="1">
      <c r="A90" s="178">
        <v>64</v>
      </c>
      <c r="B90" s="235" t="s">
        <v>255</v>
      </c>
      <c r="C90" s="236" t="s">
        <v>256</v>
      </c>
      <c r="D90" s="498"/>
      <c r="E90" s="237"/>
    </row>
    <row r="91" spans="1:5" ht="24">
      <c r="A91" s="178">
        <v>65</v>
      </c>
      <c r="B91" s="235" t="s">
        <v>257</v>
      </c>
      <c r="C91" s="236" t="s">
        <v>258</v>
      </c>
      <c r="D91" s="498"/>
      <c r="E91" s="462"/>
    </row>
    <row r="92" spans="1:5" ht="15.95" customHeight="1">
      <c r="A92" s="178">
        <v>66</v>
      </c>
      <c r="B92" s="235" t="s">
        <v>259</v>
      </c>
      <c r="C92" s="236" t="s">
        <v>260</v>
      </c>
      <c r="D92" s="237"/>
      <c r="E92" s="237"/>
    </row>
    <row r="93" spans="1:5" ht="15.95" customHeight="1">
      <c r="A93" s="178">
        <v>67</v>
      </c>
      <c r="B93" s="235" t="s">
        <v>261</v>
      </c>
      <c r="C93" s="236" t="s">
        <v>262</v>
      </c>
      <c r="D93" s="237"/>
      <c r="E93" s="237"/>
    </row>
    <row r="94" spans="1:5" ht="15.95" customHeight="1">
      <c r="A94" s="178">
        <v>68</v>
      </c>
      <c r="B94" s="235" t="s">
        <v>263</v>
      </c>
      <c r="C94" s="236" t="s">
        <v>264</v>
      </c>
      <c r="D94" s="237"/>
      <c r="E94" s="237"/>
    </row>
    <row r="95" spans="1:5" ht="15.95" customHeight="1">
      <c r="A95" s="178">
        <v>69</v>
      </c>
      <c r="B95" s="235" t="s">
        <v>265</v>
      </c>
      <c r="C95" s="236" t="s">
        <v>266</v>
      </c>
      <c r="D95" s="237"/>
      <c r="E95" s="237"/>
    </row>
    <row r="96" spans="1:5" ht="15.95" customHeight="1">
      <c r="A96" s="178">
        <v>70</v>
      </c>
      <c r="B96" s="235" t="s">
        <v>267</v>
      </c>
      <c r="C96" s="236" t="s">
        <v>268</v>
      </c>
      <c r="D96" s="237"/>
      <c r="E96" s="237"/>
    </row>
    <row r="97" spans="1:6" ht="19.899999999999999" customHeight="1">
      <c r="A97" s="178">
        <v>71</v>
      </c>
      <c r="B97" s="232" t="s">
        <v>269</v>
      </c>
      <c r="C97" s="230" t="s">
        <v>270</v>
      </c>
      <c r="D97" s="234">
        <f>SUM(D98:D106)</f>
        <v>0</v>
      </c>
      <c r="E97" s="234">
        <f>SUM(E98:E106)</f>
        <v>0</v>
      </c>
    </row>
    <row r="98" spans="1:6" ht="15.95" customHeight="1">
      <c r="A98" s="178">
        <v>72</v>
      </c>
      <c r="B98" s="235" t="s">
        <v>271</v>
      </c>
      <c r="C98" s="236" t="s">
        <v>272</v>
      </c>
      <c r="D98" s="498"/>
      <c r="E98" s="237"/>
    </row>
    <row r="99" spans="1:6" ht="15.95" customHeight="1">
      <c r="A99" s="178">
        <v>73</v>
      </c>
      <c r="B99" s="235" t="s">
        <v>273</v>
      </c>
      <c r="C99" s="236" t="s">
        <v>274</v>
      </c>
      <c r="D99" s="498"/>
      <c r="E99" s="237"/>
    </row>
    <row r="100" spans="1:6" ht="15.95" customHeight="1">
      <c r="A100" s="178">
        <v>74</v>
      </c>
      <c r="B100" s="235" t="s">
        <v>275</v>
      </c>
      <c r="C100" s="236" t="s">
        <v>276</v>
      </c>
      <c r="D100" s="498"/>
      <c r="E100" s="237"/>
    </row>
    <row r="101" spans="1:6" ht="15.95" customHeight="1">
      <c r="A101" s="178">
        <v>75</v>
      </c>
      <c r="B101" s="235" t="s">
        <v>277</v>
      </c>
      <c r="C101" s="236" t="s">
        <v>278</v>
      </c>
      <c r="D101" s="498"/>
      <c r="E101" s="237"/>
    </row>
    <row r="102" spans="1:6" ht="15.95" customHeight="1">
      <c r="A102" s="178">
        <v>76</v>
      </c>
      <c r="B102" s="235" t="s">
        <v>279</v>
      </c>
      <c r="C102" s="236" t="s">
        <v>280</v>
      </c>
      <c r="D102" s="498"/>
      <c r="E102" s="237"/>
    </row>
    <row r="103" spans="1:6" ht="15.95" customHeight="1">
      <c r="A103" s="178">
        <v>77</v>
      </c>
      <c r="B103" s="235" t="s">
        <v>281</v>
      </c>
      <c r="C103" s="236" t="s">
        <v>282</v>
      </c>
      <c r="D103" s="498"/>
      <c r="E103" s="237"/>
    </row>
    <row r="104" spans="1:6" ht="15.95" customHeight="1">
      <c r="A104" s="178">
        <v>78</v>
      </c>
      <c r="B104" s="235" t="s">
        <v>283</v>
      </c>
      <c r="C104" s="236" t="s">
        <v>284</v>
      </c>
      <c r="D104" s="498"/>
      <c r="E104" s="237"/>
    </row>
    <row r="105" spans="1:6" ht="15.95" customHeight="1">
      <c r="A105" s="178">
        <v>79</v>
      </c>
      <c r="B105" s="235" t="s">
        <v>285</v>
      </c>
      <c r="C105" s="236" t="s">
        <v>286</v>
      </c>
      <c r="D105" s="498"/>
      <c r="E105" s="237"/>
    </row>
    <row r="106" spans="1:6" ht="15.95" customHeight="1">
      <c r="A106" s="178">
        <v>80</v>
      </c>
      <c r="B106" s="235" t="s">
        <v>287</v>
      </c>
      <c r="C106" s="236" t="s">
        <v>288</v>
      </c>
      <c r="D106" s="498"/>
      <c r="E106" s="237"/>
    </row>
    <row r="107" spans="1:6" s="74" customFormat="1" ht="15" customHeight="1">
      <c r="B107" s="238"/>
      <c r="C107" s="238"/>
      <c r="D107" s="220"/>
      <c r="E107" s="220"/>
      <c r="F107" s="513"/>
    </row>
    <row r="108" spans="1:6" ht="19.899999999999999" customHeight="1">
      <c r="B108" s="239"/>
      <c r="C108" s="240"/>
      <c r="D108" s="241"/>
      <c r="E108" s="241"/>
    </row>
    <row r="111" spans="1:6">
      <c r="C111" s="744"/>
      <c r="D111" s="745"/>
    </row>
    <row r="115" spans="3:4">
      <c r="C115" s="744"/>
      <c r="D115" s="744"/>
    </row>
    <row r="116" spans="3:4">
      <c r="C116" s="744"/>
      <c r="D116" s="744"/>
    </row>
  </sheetData>
  <mergeCells count="4">
    <mergeCell ref="C111:D111"/>
    <mergeCell ref="C115:D115"/>
    <mergeCell ref="C116:D116"/>
    <mergeCell ref="B22:C22"/>
  </mergeCells>
  <phoneticPr fontId="0" type="noConversion"/>
  <pageMargins left="0.7" right="0.7" top="0.75" bottom="0.75" header="0.3" footer="0.3"/>
  <pageSetup paperSize="9" orientation="landscape" copies="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P52"/>
  <sheetViews>
    <sheetView view="pageBreakPreview" zoomScale="90" zoomScaleSheetLayoutView="90" workbookViewId="0">
      <selection activeCell="A18" sqref="A18:J18"/>
    </sheetView>
  </sheetViews>
  <sheetFormatPr defaultRowHeight="12.75"/>
  <cols>
    <col min="1" max="1" width="4.42578125" style="262" customWidth="1"/>
    <col min="2" max="2" width="12.28515625" style="290" customWidth="1"/>
    <col min="3" max="3" width="10.42578125" style="290" customWidth="1"/>
    <col min="4" max="4" width="21.85546875" style="262" customWidth="1"/>
    <col min="5" max="5" width="4" style="262" hidden="1" customWidth="1"/>
    <col min="6" max="6" width="42.5703125" style="290" customWidth="1"/>
    <col min="7" max="7" width="12.7109375" style="262" customWidth="1"/>
    <col min="8" max="8" width="12.85546875" style="262" customWidth="1"/>
    <col min="9" max="9" width="11.28515625" style="262" customWidth="1"/>
    <col min="10" max="10" width="13.85546875" style="262" customWidth="1"/>
    <col min="11" max="16384" width="9.140625" style="262"/>
  </cols>
  <sheetData>
    <row r="1" spans="1:16" s="74" customFormat="1" ht="15" customHeight="1">
      <c r="A1" s="1" t="s">
        <v>713</v>
      </c>
      <c r="B1" s="2"/>
      <c r="C1" s="2"/>
      <c r="D1" s="217"/>
      <c r="E1" s="217"/>
      <c r="F1" s="217"/>
      <c r="G1" s="217"/>
      <c r="H1" s="82"/>
      <c r="I1" s="217"/>
      <c r="J1" s="82"/>
    </row>
    <row r="2" spans="1:16" s="74" customFormat="1">
      <c r="A2" s="1" t="s">
        <v>714</v>
      </c>
      <c r="B2" s="2"/>
      <c r="C2" s="2"/>
      <c r="D2" s="217"/>
      <c r="E2" s="217"/>
      <c r="F2" s="217"/>
      <c r="G2" s="76" t="s">
        <v>866</v>
      </c>
      <c r="H2" s="76"/>
      <c r="I2" s="68"/>
      <c r="J2" s="69"/>
      <c r="K2" s="102"/>
    </row>
    <row r="3" spans="1:16" s="74" customFormat="1">
      <c r="B3" s="218"/>
      <c r="C3" s="218"/>
      <c r="D3" s="217"/>
      <c r="E3" s="217"/>
      <c r="F3" s="217"/>
      <c r="G3" s="76" t="s">
        <v>867</v>
      </c>
      <c r="H3" s="481"/>
      <c r="I3" s="68"/>
      <c r="J3" s="69"/>
      <c r="K3" s="102"/>
    </row>
    <row r="4" spans="1:16" s="246" customFormat="1" ht="15" customHeight="1">
      <c r="A4" s="1" t="s">
        <v>289</v>
      </c>
      <c r="B4" s="244"/>
      <c r="C4" s="244"/>
      <c r="D4" s="244"/>
      <c r="E4" s="244"/>
      <c r="F4" s="244"/>
      <c r="G4" s="76"/>
      <c r="H4" s="78"/>
      <c r="I4" s="68"/>
      <c r="J4" s="69"/>
      <c r="K4" s="102"/>
      <c r="L4" s="245"/>
    </row>
    <row r="5" spans="1:16" s="4" customFormat="1" ht="15" customHeight="1">
      <c r="A5" s="6"/>
      <c r="B5" s="7"/>
      <c r="C5" s="7"/>
      <c r="D5" s="8"/>
      <c r="E5" s="8"/>
      <c r="F5" s="247" t="s">
        <v>290</v>
      </c>
      <c r="G5" s="76" t="s">
        <v>868</v>
      </c>
      <c r="H5" s="77"/>
      <c r="I5" s="483"/>
      <c r="J5" s="69"/>
      <c r="K5" s="102"/>
      <c r="L5" s="5"/>
    </row>
    <row r="6" spans="1:16" s="4" customFormat="1">
      <c r="A6" s="9" t="s">
        <v>695</v>
      </c>
      <c r="B6" s="7"/>
      <c r="C6" s="7"/>
      <c r="D6" s="8"/>
      <c r="E6" s="8"/>
      <c r="F6" s="8"/>
      <c r="G6" s="77"/>
      <c r="H6" s="78"/>
      <c r="I6" s="75"/>
      <c r="J6" s="75"/>
      <c r="K6" s="102"/>
      <c r="L6" s="5"/>
    </row>
    <row r="7" spans="1:16" s="4" customFormat="1" ht="11.25" customHeight="1">
      <c r="A7" s="9"/>
      <c r="B7" s="7"/>
      <c r="C7" s="7"/>
      <c r="D7" s="8"/>
      <c r="E7" s="8"/>
      <c r="F7" s="8"/>
      <c r="G7" s="76" t="s">
        <v>869</v>
      </c>
      <c r="H7" s="77"/>
      <c r="I7" s="70"/>
      <c r="J7" s="75"/>
      <c r="K7" s="102"/>
      <c r="L7" s="5"/>
    </row>
    <row r="8" spans="1:16" s="4" customFormat="1">
      <c r="A8" s="9"/>
      <c r="B8" s="7"/>
      <c r="C8" s="7"/>
      <c r="D8" s="8"/>
      <c r="E8" s="8"/>
      <c r="F8" s="8"/>
      <c r="G8" s="161"/>
      <c r="H8" s="78"/>
      <c r="I8" s="70"/>
      <c r="J8" s="75"/>
      <c r="K8" s="102"/>
    </row>
    <row r="9" spans="1:16" s="252" customFormat="1" ht="13.5" customHeight="1">
      <c r="A9" s="248" t="s">
        <v>1163</v>
      </c>
      <c r="B9" s="249"/>
      <c r="C9" s="249"/>
      <c r="D9" s="250"/>
      <c r="E9" s="250"/>
      <c r="F9" s="251"/>
      <c r="G9" s="76"/>
      <c r="H9" s="77"/>
      <c r="I9" s="75"/>
      <c r="J9" s="75"/>
      <c r="K9" s="75"/>
      <c r="L9" s="251"/>
      <c r="M9" s="251"/>
      <c r="N9" s="251"/>
      <c r="O9" s="251"/>
      <c r="P9" s="251"/>
    </row>
    <row r="10" spans="1:16" s="4" customFormat="1" ht="13.5" customHeight="1">
      <c r="A10" s="9"/>
      <c r="B10" s="12"/>
      <c r="C10" s="12"/>
      <c r="D10" s="9"/>
      <c r="E10" s="11"/>
      <c r="F10" s="11"/>
      <c r="G10" s="76" t="s">
        <v>870</v>
      </c>
      <c r="H10" s="77"/>
      <c r="I10" s="71"/>
      <c r="J10" s="75"/>
      <c r="K10" s="102"/>
      <c r="L10" s="5"/>
      <c r="M10" s="5"/>
      <c r="N10" s="5"/>
      <c r="O10" s="5"/>
      <c r="P10" s="5"/>
    </row>
    <row r="11" spans="1:16" s="257" customFormat="1" ht="12.75" customHeight="1">
      <c r="A11" s="9" t="s">
        <v>291</v>
      </c>
      <c r="B11" s="253"/>
      <c r="C11" s="253"/>
      <c r="D11" s="254"/>
      <c r="E11" s="255"/>
      <c r="F11" s="255"/>
      <c r="G11" s="76"/>
      <c r="H11" s="77"/>
      <c r="I11" s="71"/>
      <c r="J11" s="75"/>
      <c r="K11" s="102"/>
      <c r="L11" s="256"/>
      <c r="M11" s="256"/>
      <c r="N11" s="256"/>
      <c r="O11" s="256"/>
      <c r="P11" s="256"/>
    </row>
    <row r="12" spans="1:16" s="4" customFormat="1">
      <c r="A12" s="9"/>
      <c r="B12" s="12"/>
      <c r="C12" s="12"/>
      <c r="D12" s="11"/>
      <c r="E12" s="11"/>
      <c r="F12" s="11"/>
      <c r="G12" s="76" t="s">
        <v>871</v>
      </c>
      <c r="H12" s="79"/>
      <c r="I12" s="75"/>
      <c r="J12" s="75"/>
      <c r="K12" s="102"/>
    </row>
    <row r="13" spans="1:16" s="4" customFormat="1">
      <c r="A13" s="9"/>
      <c r="B13" s="12"/>
      <c r="C13" s="12"/>
      <c r="D13" s="11"/>
      <c r="E13" s="11"/>
      <c r="F13" s="11"/>
      <c r="G13" s="76"/>
      <c r="H13" s="76"/>
      <c r="I13" s="75"/>
      <c r="J13" s="75"/>
      <c r="K13" s="102"/>
    </row>
    <row r="14" spans="1:16" s="252" customFormat="1" ht="12" customHeight="1">
      <c r="A14" s="248" t="s">
        <v>292</v>
      </c>
      <c r="B14" s="249"/>
      <c r="C14" s="249"/>
      <c r="D14" s="250"/>
      <c r="E14" s="250"/>
      <c r="G14" s="76" t="s">
        <v>692</v>
      </c>
      <c r="H14" s="78"/>
      <c r="I14" s="75"/>
      <c r="J14" s="75"/>
      <c r="K14" s="102"/>
    </row>
    <row r="15" spans="1:16" s="252" customFormat="1">
      <c r="A15" s="248"/>
      <c r="B15" s="249"/>
      <c r="C15" s="249"/>
      <c r="D15" s="250"/>
      <c r="E15" s="250"/>
      <c r="F15" s="248"/>
      <c r="G15" s="250"/>
      <c r="H15" s="248"/>
      <c r="J15" s="258"/>
    </row>
    <row r="16" spans="1:16">
      <c r="A16" s="259"/>
      <c r="B16" s="259"/>
      <c r="C16" s="259"/>
      <c r="D16" s="260"/>
      <c r="E16" s="260"/>
      <c r="F16" s="260"/>
      <c r="G16" s="261"/>
      <c r="H16" s="260"/>
      <c r="I16" s="261"/>
      <c r="J16" s="258"/>
    </row>
    <row r="17" spans="1:11">
      <c r="A17" s="259"/>
      <c r="B17" s="259"/>
      <c r="C17" s="259"/>
      <c r="D17" s="260"/>
      <c r="E17" s="260"/>
      <c r="F17" s="260"/>
      <c r="G17" s="261"/>
      <c r="H17" s="260"/>
      <c r="I17" s="261"/>
      <c r="J17" s="260"/>
    </row>
    <row r="18" spans="1:11" ht="15.75" customHeight="1">
      <c r="A18" s="748" t="s">
        <v>293</v>
      </c>
      <c r="B18" s="748"/>
      <c r="C18" s="748"/>
      <c r="D18" s="748"/>
      <c r="E18" s="748"/>
      <c r="F18" s="748"/>
      <c r="G18" s="748"/>
      <c r="H18" s="748"/>
      <c r="I18" s="748"/>
      <c r="J18" s="748"/>
      <c r="K18" s="252"/>
    </row>
    <row r="19" spans="1:11" s="263" customFormat="1" ht="15" customHeight="1">
      <c r="B19" s="678"/>
      <c r="C19" s="678"/>
      <c r="D19" s="678"/>
      <c r="E19" s="678"/>
      <c r="F19" s="678"/>
      <c r="G19" s="678"/>
      <c r="H19" s="678"/>
      <c r="I19" s="678"/>
      <c r="J19" s="678"/>
    </row>
    <row r="20" spans="1:11" s="263" customFormat="1" ht="15" customHeight="1">
      <c r="A20" s="264"/>
      <c r="B20" s="265"/>
      <c r="C20" s="265"/>
      <c r="D20" s="678" t="s">
        <v>1160</v>
      </c>
      <c r="E20" s="265"/>
      <c r="F20" s="263" t="s">
        <v>1164</v>
      </c>
      <c r="G20" s="265"/>
      <c r="H20" s="10"/>
      <c r="I20" s="265"/>
    </row>
    <row r="21" spans="1:11" s="263" customFormat="1" ht="15" customHeight="1">
      <c r="A21" s="264"/>
      <c r="B21" s="265"/>
      <c r="C21" s="265"/>
      <c r="D21" s="265"/>
      <c r="E21" s="265"/>
      <c r="F21" s="265"/>
      <c r="G21" s="265"/>
      <c r="H21" s="258"/>
      <c r="I21" s="265"/>
    </row>
    <row r="22" spans="1:11" ht="13.5" customHeight="1">
      <c r="A22" s="266"/>
      <c r="B22" s="266"/>
      <c r="C22" s="266"/>
      <c r="D22" s="260"/>
      <c r="E22" s="260"/>
      <c r="F22" s="260"/>
      <c r="G22" s="261"/>
      <c r="H22" s="258"/>
      <c r="I22" s="261"/>
    </row>
    <row r="23" spans="1:11" ht="1.1499999999999999" customHeight="1">
      <c r="A23" s="266"/>
      <c r="B23" s="267"/>
      <c r="C23" s="267"/>
      <c r="D23" s="268"/>
      <c r="E23" s="268"/>
      <c r="F23" s="148"/>
      <c r="G23" s="161"/>
      <c r="H23" s="161"/>
      <c r="I23" s="161"/>
      <c r="J23" s="161"/>
    </row>
    <row r="24" spans="1:11" s="274" customFormat="1" ht="90" customHeight="1">
      <c r="A24" s="269" t="s">
        <v>294</v>
      </c>
      <c r="B24" s="270" t="s">
        <v>295</v>
      </c>
      <c r="C24" s="271" t="s">
        <v>296</v>
      </c>
      <c r="D24" s="272" t="s">
        <v>297</v>
      </c>
      <c r="E24" s="273"/>
      <c r="F24" s="272" t="s">
        <v>298</v>
      </c>
      <c r="G24" s="272" t="s">
        <v>299</v>
      </c>
      <c r="H24" s="271" t="s">
        <v>300</v>
      </c>
      <c r="I24" s="271" t="s">
        <v>301</v>
      </c>
      <c r="J24" s="270" t="s">
        <v>302</v>
      </c>
    </row>
    <row r="25" spans="1:11" s="283" customFormat="1">
      <c r="A25" s="275"/>
      <c r="B25" s="172">
        <v>1</v>
      </c>
      <c r="C25" s="276"/>
      <c r="D25" s="277">
        <v>2</v>
      </c>
      <c r="E25" s="278"/>
      <c r="F25" s="279">
        <v>3</v>
      </c>
      <c r="G25" s="277">
        <v>4</v>
      </c>
      <c r="H25" s="280">
        <v>5</v>
      </c>
      <c r="I25" s="281">
        <v>6</v>
      </c>
      <c r="J25" s="282">
        <v>7</v>
      </c>
    </row>
    <row r="26" spans="1:11" ht="53.25" customHeight="1">
      <c r="A26" s="520">
        <v>1</v>
      </c>
      <c r="B26" s="618"/>
      <c r="C26" s="619"/>
      <c r="D26" s="620"/>
      <c r="E26" s="284"/>
      <c r="F26" s="285"/>
      <c r="G26" s="494"/>
      <c r="H26" s="494"/>
      <c r="I26" s="495"/>
      <c r="J26" s="494"/>
    </row>
    <row r="27" spans="1:11" ht="66" customHeight="1">
      <c r="A27" s="520">
        <v>2</v>
      </c>
      <c r="B27" s="493"/>
      <c r="C27" s="645"/>
      <c r="D27" s="646"/>
      <c r="E27" s="647"/>
      <c r="F27" s="648"/>
      <c r="G27" s="494"/>
      <c r="H27" s="494"/>
      <c r="I27" s="499"/>
      <c r="J27" s="494"/>
    </row>
    <row r="28" spans="1:11" ht="70.5" customHeight="1">
      <c r="A28" s="520">
        <v>3</v>
      </c>
      <c r="B28" s="493"/>
      <c r="C28" s="645"/>
      <c r="D28" s="646"/>
      <c r="E28" s="647"/>
      <c r="F28" s="648"/>
      <c r="G28" s="494"/>
      <c r="H28" s="494"/>
      <c r="I28" s="649"/>
      <c r="J28" s="494"/>
    </row>
    <row r="29" spans="1:11" ht="45" customHeight="1">
      <c r="A29" s="520">
        <v>4</v>
      </c>
      <c r="B29" s="493"/>
      <c r="C29" s="645"/>
      <c r="D29" s="646"/>
      <c r="E29" s="647"/>
      <c r="F29" s="648"/>
      <c r="G29" s="494"/>
      <c r="H29" s="494"/>
      <c r="I29" s="649"/>
      <c r="J29" s="494"/>
    </row>
    <row r="30" spans="1:11" ht="44.25" customHeight="1">
      <c r="A30" s="520">
        <v>5</v>
      </c>
      <c r="B30" s="493"/>
      <c r="C30" s="645"/>
      <c r="D30" s="646"/>
      <c r="E30" s="647"/>
      <c r="F30" s="648"/>
      <c r="G30" s="494"/>
      <c r="H30" s="494"/>
      <c r="I30" s="649"/>
      <c r="J30" s="494"/>
    </row>
    <row r="31" spans="1:11" ht="107.25" customHeight="1">
      <c r="A31" s="520">
        <v>6</v>
      </c>
      <c r="B31" s="493"/>
      <c r="C31" s="645"/>
      <c r="D31" s="646"/>
      <c r="E31" s="647"/>
      <c r="F31" s="648"/>
      <c r="G31" s="494"/>
      <c r="H31" s="494"/>
      <c r="I31" s="499"/>
      <c r="J31" s="494"/>
    </row>
    <row r="32" spans="1:11" ht="66" customHeight="1">
      <c r="A32" s="520">
        <v>7</v>
      </c>
      <c r="B32" s="493"/>
      <c r="C32" s="645"/>
      <c r="D32" s="646"/>
      <c r="E32" s="647"/>
      <c r="F32" s="648"/>
      <c r="G32" s="494"/>
      <c r="H32" s="494"/>
      <c r="I32" s="499"/>
      <c r="J32" s="494"/>
    </row>
    <row r="33" spans="1:10" ht="50.25" customHeight="1">
      <c r="A33" s="520">
        <v>8</v>
      </c>
      <c r="B33" s="493"/>
      <c r="C33" s="645"/>
      <c r="D33" s="646"/>
      <c r="E33" s="647"/>
      <c r="F33" s="648"/>
      <c r="G33" s="494"/>
      <c r="H33" s="494"/>
      <c r="I33" s="499"/>
      <c r="J33" s="494"/>
    </row>
    <row r="34" spans="1:10" ht="50.25" customHeight="1">
      <c r="A34" s="520">
        <v>9</v>
      </c>
      <c r="B34" s="493"/>
      <c r="C34" s="645"/>
      <c r="D34" s="646"/>
      <c r="E34" s="647"/>
      <c r="F34" s="648"/>
      <c r="G34" s="494"/>
      <c r="H34" s="494"/>
      <c r="I34" s="499"/>
      <c r="J34" s="494"/>
    </row>
    <row r="35" spans="1:10" ht="78.75" customHeight="1">
      <c r="A35" s="520">
        <v>10</v>
      </c>
      <c r="B35" s="493"/>
      <c r="C35" s="645"/>
      <c r="D35" s="646"/>
      <c r="E35" s="647"/>
      <c r="F35" s="648"/>
      <c r="G35" s="494"/>
      <c r="H35" s="494"/>
      <c r="I35" s="499"/>
      <c r="J35" s="494"/>
    </row>
    <row r="36" spans="1:10">
      <c r="A36" s="289"/>
      <c r="D36" s="291"/>
      <c r="E36" s="292"/>
      <c r="F36" s="643" t="s">
        <v>303</v>
      </c>
      <c r="G36" s="644">
        <f>SUM(G26:G35)</f>
        <v>0</v>
      </c>
      <c r="H36" s="644">
        <f>SUM(H26:H35)</f>
        <v>0</v>
      </c>
      <c r="I36" s="644"/>
      <c r="J36" s="644">
        <f>SUM(J26:J27)</f>
        <v>0</v>
      </c>
    </row>
    <row r="37" spans="1:10">
      <c r="A37" s="289"/>
      <c r="D37" s="291"/>
      <c r="E37" s="292"/>
      <c r="F37" s="276" t="s">
        <v>304</v>
      </c>
      <c r="G37" s="287"/>
      <c r="H37" s="287"/>
      <c r="I37" s="288"/>
      <c r="J37" s="286"/>
    </row>
    <row r="38" spans="1:10" ht="35.25" customHeight="1">
      <c r="A38" s="289"/>
      <c r="D38" s="291"/>
      <c r="E38" s="293"/>
      <c r="F38" s="276" t="s">
        <v>305</v>
      </c>
      <c r="G38" s="294"/>
      <c r="H38" s="294"/>
      <c r="I38" s="294"/>
      <c r="J38" s="295"/>
    </row>
    <row r="39" spans="1:10">
      <c r="A39" s="289"/>
    </row>
    <row r="40" spans="1:10">
      <c r="A40" s="289"/>
      <c r="B40" s="747"/>
      <c r="C40" s="747"/>
      <c r="D40" s="747"/>
      <c r="E40" s="747"/>
      <c r="F40" s="747"/>
      <c r="G40" s="296"/>
      <c r="H40" s="296"/>
      <c r="I40" s="296"/>
      <c r="J40" s="296"/>
    </row>
    <row r="41" spans="1:10">
      <c r="A41" s="289"/>
      <c r="B41" s="267"/>
      <c r="C41" s="267"/>
      <c r="D41" s="296"/>
      <c r="E41" s="296"/>
      <c r="F41" s="267"/>
      <c r="G41" s="296"/>
      <c r="H41" s="296"/>
      <c r="I41" s="296"/>
      <c r="J41" s="100"/>
    </row>
    <row r="42" spans="1:10">
      <c r="A42" s="289"/>
      <c r="B42" s="267"/>
      <c r="C42" s="267"/>
      <c r="D42" s="296"/>
      <c r="E42" s="296"/>
      <c r="F42" s="267"/>
      <c r="G42" s="296"/>
      <c r="H42" s="296"/>
      <c r="I42" s="296"/>
      <c r="J42" s="5"/>
    </row>
    <row r="43" spans="1:10">
      <c r="A43" s="289"/>
      <c r="B43" s="50"/>
      <c r="C43" s="267"/>
      <c r="D43" s="296"/>
      <c r="E43" s="296"/>
      <c r="F43" s="267"/>
      <c r="G43" s="296"/>
      <c r="H43" s="296"/>
      <c r="I43" s="296"/>
      <c r="J43" s="5"/>
    </row>
    <row r="44" spans="1:10">
      <c r="A44" s="289"/>
      <c r="B44" s="267"/>
      <c r="C44" s="267"/>
      <c r="D44" s="296"/>
      <c r="E44" s="296"/>
      <c r="F44" s="267"/>
      <c r="G44" s="296"/>
      <c r="H44" s="296"/>
      <c r="I44" s="296"/>
      <c r="J44" s="5"/>
    </row>
    <row r="45" spans="1:10">
      <c r="A45" s="289"/>
      <c r="B45" s="747"/>
      <c r="C45" s="747"/>
      <c r="D45" s="747"/>
      <c r="E45" s="747"/>
      <c r="F45" s="747"/>
      <c r="G45" s="296"/>
      <c r="H45" s="296"/>
      <c r="I45" s="296"/>
      <c r="J45" s="296"/>
    </row>
    <row r="46" spans="1:10">
      <c r="A46" s="289"/>
      <c r="B46" s="747"/>
      <c r="C46" s="747"/>
      <c r="D46" s="747"/>
      <c r="E46" s="747"/>
      <c r="F46" s="747"/>
      <c r="G46" s="296"/>
      <c r="H46" s="296"/>
      <c r="I46" s="296"/>
      <c r="J46" s="296"/>
    </row>
    <row r="47" spans="1:10">
      <c r="A47" s="289"/>
      <c r="B47" s="267"/>
      <c r="C47" s="267"/>
      <c r="D47" s="296"/>
      <c r="E47" s="296"/>
      <c r="F47" s="267"/>
      <c r="G47" s="296"/>
      <c r="H47" s="296"/>
      <c r="I47" s="296"/>
      <c r="J47" s="296"/>
    </row>
    <row r="48" spans="1:10">
      <c r="B48" s="267"/>
      <c r="C48" s="267"/>
      <c r="D48" s="296"/>
      <c r="E48" s="296"/>
      <c r="F48" s="267"/>
      <c r="G48" s="296"/>
      <c r="H48" s="296"/>
      <c r="I48" s="296"/>
      <c r="J48" s="296"/>
    </row>
    <row r="49" spans="2:10">
      <c r="B49" s="267"/>
      <c r="C49" s="267"/>
      <c r="D49" s="296"/>
      <c r="E49" s="296"/>
      <c r="F49" s="267"/>
      <c r="G49" s="296"/>
      <c r="H49" s="296"/>
      <c r="I49" s="296"/>
      <c r="J49" s="296"/>
    </row>
    <row r="50" spans="2:10">
      <c r="B50" s="267"/>
      <c r="C50" s="267"/>
      <c r="D50" s="296"/>
      <c r="E50" s="296"/>
      <c r="F50" s="267"/>
      <c r="G50" s="296"/>
      <c r="H50" s="296"/>
      <c r="I50" s="296"/>
      <c r="J50" s="296"/>
    </row>
    <row r="51" spans="2:10">
      <c r="B51" s="267"/>
      <c r="C51" s="267"/>
      <c r="D51" s="296"/>
      <c r="E51" s="296"/>
      <c r="F51" s="267"/>
      <c r="G51" s="296"/>
      <c r="H51" s="296"/>
      <c r="I51" s="296"/>
      <c r="J51" s="296"/>
    </row>
    <row r="52" spans="2:10">
      <c r="B52" s="267"/>
      <c r="C52" s="267"/>
      <c r="D52" s="296"/>
      <c r="E52" s="296"/>
      <c r="F52" s="267"/>
      <c r="G52" s="296"/>
      <c r="H52" s="296"/>
      <c r="I52" s="296"/>
      <c r="J52" s="296"/>
    </row>
  </sheetData>
  <mergeCells count="4">
    <mergeCell ref="B46:F46"/>
    <mergeCell ref="A18:J18"/>
    <mergeCell ref="B40:F40"/>
    <mergeCell ref="B45:F45"/>
  </mergeCells>
  <phoneticPr fontId="0" type="noConversion"/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73"/>
  <sheetViews>
    <sheetView tabSelected="1" view="pageBreakPreview" zoomScale="90" zoomScaleSheetLayoutView="90" workbookViewId="0">
      <selection activeCell="D55" sqref="D55"/>
    </sheetView>
  </sheetViews>
  <sheetFormatPr defaultRowHeight="12.75"/>
  <cols>
    <col min="1" max="1" width="4.28515625" style="79" customWidth="1"/>
    <col min="2" max="2" width="9" style="79" hidden="1" customWidth="1"/>
    <col min="3" max="3" width="44.140625" style="304" customWidth="1"/>
    <col min="4" max="4" width="20.7109375" style="79" customWidth="1"/>
    <col min="5" max="5" width="15.5703125" style="79" customWidth="1"/>
    <col min="6" max="6" width="18.5703125" style="79" customWidth="1"/>
    <col min="7" max="7" width="12.7109375" style="79" customWidth="1"/>
    <col min="8" max="8" width="12.140625" style="79" customWidth="1"/>
    <col min="9" max="9" width="10.42578125" style="79" customWidth="1"/>
    <col min="10" max="16384" width="9.140625" style="79"/>
  </cols>
  <sheetData>
    <row r="1" spans="1:7">
      <c r="A1" s="1" t="s">
        <v>713</v>
      </c>
      <c r="B1" s="1"/>
      <c r="C1" s="297"/>
      <c r="D1" s="3"/>
      <c r="E1" s="4"/>
    </row>
    <row r="2" spans="1:7">
      <c r="A2" s="1" t="s">
        <v>714</v>
      </c>
      <c r="B2" s="1"/>
      <c r="C2" s="297"/>
      <c r="D2" s="3"/>
      <c r="E2" s="68"/>
      <c r="F2" s="102"/>
    </row>
    <row r="3" spans="1:7">
      <c r="A3" s="1"/>
      <c r="B3" s="1"/>
      <c r="C3" s="297"/>
      <c r="D3" s="3"/>
      <c r="E3" s="68"/>
      <c r="F3" s="102"/>
    </row>
    <row r="4" spans="1:7">
      <c r="A4" s="1" t="s">
        <v>306</v>
      </c>
      <c r="B4" s="1"/>
      <c r="C4" s="297"/>
      <c r="D4" s="3"/>
      <c r="F4" s="298" t="s">
        <v>866</v>
      </c>
    </row>
    <row r="5" spans="1:7">
      <c r="A5" s="6"/>
      <c r="B5" s="6"/>
      <c r="C5" s="299"/>
      <c r="D5" s="8"/>
      <c r="F5" s="298" t="s">
        <v>867</v>
      </c>
      <c r="G5" s="482"/>
    </row>
    <row r="6" spans="1:7">
      <c r="A6" s="9" t="s">
        <v>695</v>
      </c>
      <c r="B6" s="9"/>
      <c r="C6" s="299"/>
      <c r="D6" s="8"/>
      <c r="F6" s="298"/>
    </row>
    <row r="7" spans="1:7">
      <c r="A7" s="9"/>
      <c r="B7" s="9"/>
      <c r="C7" s="299"/>
      <c r="D7" s="8"/>
      <c r="F7" s="298" t="s">
        <v>868</v>
      </c>
    </row>
    <row r="8" spans="1:7">
      <c r="A8" s="9"/>
      <c r="B8" s="9"/>
      <c r="C8" s="299"/>
      <c r="D8" s="8"/>
      <c r="F8" s="300"/>
    </row>
    <row r="9" spans="1:7">
      <c r="A9" s="9" t="s">
        <v>1165</v>
      </c>
      <c r="B9" s="9"/>
      <c r="C9" s="301"/>
      <c r="D9" s="11"/>
      <c r="F9" s="298" t="s">
        <v>869</v>
      </c>
    </row>
    <row r="10" spans="1:7">
      <c r="A10" s="9"/>
      <c r="B10" s="9"/>
      <c r="C10" s="301"/>
      <c r="D10" s="9"/>
      <c r="F10" s="143"/>
    </row>
    <row r="11" spans="1:7">
      <c r="A11" s="9"/>
      <c r="B11" s="9"/>
      <c r="C11" s="301"/>
      <c r="D11" s="9"/>
      <c r="F11" s="298"/>
    </row>
    <row r="12" spans="1:7">
      <c r="A12" s="9" t="s">
        <v>715</v>
      </c>
      <c r="B12" s="9"/>
      <c r="C12" s="301"/>
      <c r="D12" s="11"/>
      <c r="F12" s="298" t="s">
        <v>870</v>
      </c>
    </row>
    <row r="13" spans="1:7">
      <c r="A13" s="9"/>
      <c r="B13" s="9"/>
      <c r="C13" s="301"/>
      <c r="D13" s="11"/>
      <c r="F13" s="298"/>
    </row>
    <row r="14" spans="1:7">
      <c r="A14" s="9" t="s">
        <v>716</v>
      </c>
      <c r="B14" s="9"/>
      <c r="C14" s="301"/>
      <c r="D14" s="11"/>
      <c r="F14" s="298" t="s">
        <v>871</v>
      </c>
    </row>
    <row r="15" spans="1:7">
      <c r="A15" s="9"/>
      <c r="B15" s="9"/>
      <c r="C15" s="301"/>
      <c r="D15" s="11"/>
      <c r="F15" s="298"/>
    </row>
    <row r="16" spans="1:7" s="302" customFormat="1" ht="14.25">
      <c r="C16" s="303"/>
      <c r="F16" s="298" t="s">
        <v>692</v>
      </c>
    </row>
    <row r="17" spans="1:9">
      <c r="E17" s="143"/>
      <c r="F17" s="143"/>
    </row>
    <row r="19" spans="1:9" s="305" customFormat="1" ht="15">
      <c r="C19" s="749" t="s">
        <v>307</v>
      </c>
      <c r="D19" s="749"/>
      <c r="E19" s="749"/>
      <c r="F19" s="749"/>
      <c r="G19" s="749"/>
      <c r="H19" s="749"/>
    </row>
    <row r="20" spans="1:9" s="305" customFormat="1" ht="15">
      <c r="C20" s="749" t="s">
        <v>1166</v>
      </c>
      <c r="D20" s="749"/>
      <c r="E20" s="749"/>
      <c r="F20" s="749"/>
      <c r="G20" s="749"/>
      <c r="H20" s="749"/>
    </row>
    <row r="21" spans="1:9" s="308" customFormat="1" ht="12.75" customHeight="1">
      <c r="A21" s="306"/>
      <c r="B21" s="306"/>
      <c r="C21" s="307"/>
      <c r="D21" s="306"/>
      <c r="E21" s="306"/>
    </row>
    <row r="22" spans="1:9" s="308" customFormat="1" ht="63.75" customHeight="1">
      <c r="A22" s="312" t="s">
        <v>294</v>
      </c>
      <c r="B22" s="312"/>
      <c r="C22" s="311" t="s">
        <v>718</v>
      </c>
      <c r="D22" s="309" t="s">
        <v>308</v>
      </c>
      <c r="E22" s="309" t="s">
        <v>309</v>
      </c>
      <c r="F22" s="309" t="s">
        <v>310</v>
      </c>
      <c r="G22" s="309" t="s">
        <v>699</v>
      </c>
      <c r="H22" s="309" t="s">
        <v>700</v>
      </c>
      <c r="I22" s="309" t="s">
        <v>701</v>
      </c>
    </row>
    <row r="23" spans="1:9" s="308" customFormat="1" ht="24.75" customHeight="1">
      <c r="A23" s="125"/>
      <c r="B23" s="125"/>
      <c r="C23" s="310"/>
      <c r="D23" s="311">
        <v>1</v>
      </c>
      <c r="E23" s="311" t="s">
        <v>711</v>
      </c>
      <c r="F23" s="312" t="s">
        <v>311</v>
      </c>
      <c r="G23" s="282">
        <v>4</v>
      </c>
      <c r="H23" s="311">
        <v>5</v>
      </c>
      <c r="I23" s="311">
        <v>6</v>
      </c>
    </row>
    <row r="24" spans="1:9" s="308" customFormat="1" ht="14.25">
      <c r="A24" s="125">
        <v>1</v>
      </c>
      <c r="B24" s="125"/>
      <c r="C24" s="313" t="s">
        <v>312</v>
      </c>
      <c r="D24" s="484">
        <f>SUM(D25)</f>
        <v>0</v>
      </c>
      <c r="E24" s="484">
        <f t="shared" ref="E24:E29" si="0">G24+H24</f>
        <v>0</v>
      </c>
      <c r="F24" s="484">
        <f>E24-D24</f>
        <v>0</v>
      </c>
      <c r="G24" s="484">
        <f t="shared" ref="G24:I24" si="1">SUM(G25)</f>
        <v>0</v>
      </c>
      <c r="H24" s="484">
        <f>SUM(H25)</f>
        <v>0</v>
      </c>
      <c r="I24" s="484">
        <f t="shared" si="1"/>
        <v>0</v>
      </c>
    </row>
    <row r="25" spans="1:9" s="308" customFormat="1" ht="28.5" customHeight="1">
      <c r="A25" s="125">
        <v>2</v>
      </c>
      <c r="B25" s="314">
        <v>300000</v>
      </c>
      <c r="C25" s="313" t="s">
        <v>712</v>
      </c>
      <c r="D25" s="484">
        <f>SUM(D26,D30,D34,D48,D53,D54)</f>
        <v>0</v>
      </c>
      <c r="E25" s="484">
        <f t="shared" si="0"/>
        <v>0</v>
      </c>
      <c r="F25" s="484">
        <f>E25-D25</f>
        <v>0</v>
      </c>
      <c r="G25" s="484">
        <f t="shared" ref="G25:I25" si="2">SUM(G26,G30,G34,G48,G53,G54)</f>
        <v>0</v>
      </c>
      <c r="H25" s="484">
        <f>SUM(H26,H30,H34,H48,H53,H54)</f>
        <v>0</v>
      </c>
      <c r="I25" s="484">
        <f t="shared" si="2"/>
        <v>0</v>
      </c>
    </row>
    <row r="26" spans="1:9" s="308" customFormat="1" ht="14.25">
      <c r="A26" s="125">
        <v>3</v>
      </c>
      <c r="B26" s="314">
        <v>340000</v>
      </c>
      <c r="C26" s="315" t="s">
        <v>313</v>
      </c>
      <c r="D26" s="484">
        <f>SUM(D27:D29)</f>
        <v>0</v>
      </c>
      <c r="E26" s="484">
        <f t="shared" si="0"/>
        <v>0</v>
      </c>
      <c r="F26" s="484">
        <f>E26-D26</f>
        <v>0</v>
      </c>
      <c r="G26" s="484">
        <f>SUM(G27:G29)</f>
        <v>0</v>
      </c>
      <c r="H26" s="484">
        <f>SUM(H27:H29)</f>
        <v>0</v>
      </c>
      <c r="I26" s="484">
        <f t="shared" ref="I26" si="3">SUM(I27:I29)</f>
        <v>0</v>
      </c>
    </row>
    <row r="27" spans="1:9" s="308" customFormat="1" ht="24">
      <c r="A27" s="125">
        <v>4</v>
      </c>
      <c r="B27" s="316" t="s">
        <v>314</v>
      </c>
      <c r="C27" s="479" t="s">
        <v>315</v>
      </c>
      <c r="D27" s="489"/>
      <c r="E27" s="622">
        <f t="shared" si="0"/>
        <v>0</v>
      </c>
      <c r="F27" s="622">
        <f>E27-D27</f>
        <v>0</v>
      </c>
      <c r="G27" s="486"/>
      <c r="H27" s="489"/>
      <c r="I27" s="486"/>
    </row>
    <row r="28" spans="1:9" s="308" customFormat="1" ht="14.25" customHeight="1">
      <c r="A28" s="125">
        <v>5</v>
      </c>
      <c r="B28" s="314">
        <v>341300</v>
      </c>
      <c r="C28" s="479" t="s">
        <v>316</v>
      </c>
      <c r="D28" s="489"/>
      <c r="E28" s="622">
        <f t="shared" si="0"/>
        <v>0</v>
      </c>
      <c r="F28" s="622">
        <f>E28-D28</f>
        <v>0</v>
      </c>
      <c r="G28" s="486"/>
      <c r="H28" s="489"/>
      <c r="I28" s="486"/>
    </row>
    <row r="29" spans="1:9" s="308" customFormat="1" ht="15">
      <c r="A29" s="125">
        <v>6</v>
      </c>
      <c r="B29" s="314">
        <v>341400</v>
      </c>
      <c r="C29" s="479" t="s">
        <v>317</v>
      </c>
      <c r="D29" s="489"/>
      <c r="E29" s="622">
        <f t="shared" si="0"/>
        <v>0</v>
      </c>
      <c r="F29" s="622">
        <f t="shared" ref="F29:F57" si="4">E29-D29</f>
        <v>0</v>
      </c>
      <c r="G29" s="486"/>
      <c r="H29" s="489"/>
      <c r="I29" s="486"/>
    </row>
    <row r="30" spans="1:9" s="308" customFormat="1" ht="25.5" customHeight="1">
      <c r="A30" s="125">
        <v>7</v>
      </c>
      <c r="B30" s="314">
        <v>311100</v>
      </c>
      <c r="C30" s="317" t="s">
        <v>704</v>
      </c>
      <c r="D30" s="484">
        <f>SUM(D31:D33)</f>
        <v>0</v>
      </c>
      <c r="E30" s="484">
        <f t="shared" ref="E30:E57" si="5">G30+H30</f>
        <v>0</v>
      </c>
      <c r="F30" s="484">
        <f t="shared" si="4"/>
        <v>0</v>
      </c>
      <c r="G30" s="484">
        <f>SUM(G31:G33)</f>
        <v>0</v>
      </c>
      <c r="H30" s="484">
        <f>SUM(H31:H33)</f>
        <v>0</v>
      </c>
      <c r="I30" s="484">
        <f t="shared" ref="I30" si="6">SUM(I31:I33)</f>
        <v>0</v>
      </c>
    </row>
    <row r="31" spans="1:9" s="308" customFormat="1" ht="15">
      <c r="A31" s="125">
        <v>8</v>
      </c>
      <c r="B31" s="314">
        <v>311110</v>
      </c>
      <c r="C31" s="479" t="s">
        <v>702</v>
      </c>
      <c r="D31" s="486"/>
      <c r="E31" s="622">
        <f t="shared" si="5"/>
        <v>0</v>
      </c>
      <c r="F31" s="622">
        <f t="shared" si="4"/>
        <v>0</v>
      </c>
      <c r="G31" s="486"/>
      <c r="H31" s="489"/>
      <c r="I31" s="486"/>
    </row>
    <row r="32" spans="1:9" s="308" customFormat="1" ht="15">
      <c r="A32" s="125">
        <v>9</v>
      </c>
      <c r="B32" s="314"/>
      <c r="C32" s="479" t="s">
        <v>703</v>
      </c>
      <c r="D32" s="486"/>
      <c r="E32" s="622">
        <f t="shared" si="5"/>
        <v>0</v>
      </c>
      <c r="F32" s="622">
        <f t="shared" si="4"/>
        <v>0</v>
      </c>
      <c r="G32" s="486"/>
      <c r="H32" s="489"/>
      <c r="I32" s="486"/>
    </row>
    <row r="33" spans="1:9" s="308" customFormat="1" ht="24">
      <c r="A33" s="125">
        <v>10</v>
      </c>
      <c r="B33" s="316" t="s">
        <v>318</v>
      </c>
      <c r="C33" s="479" t="s">
        <v>319</v>
      </c>
      <c r="D33" s="486"/>
      <c r="E33" s="622">
        <f t="shared" si="5"/>
        <v>0</v>
      </c>
      <c r="F33" s="622">
        <f t="shared" si="4"/>
        <v>0</v>
      </c>
      <c r="G33" s="486"/>
      <c r="H33" s="489"/>
      <c r="I33" s="486"/>
    </row>
    <row r="34" spans="1:9" s="308" customFormat="1" ht="27.75" customHeight="1">
      <c r="A34" s="125">
        <v>11</v>
      </c>
      <c r="B34" s="314"/>
      <c r="C34" s="317" t="s">
        <v>705</v>
      </c>
      <c r="D34" s="484">
        <f>SUM(D35+D39+D43+D44+D45+D47+D46)</f>
        <v>0</v>
      </c>
      <c r="E34" s="484">
        <f t="shared" si="5"/>
        <v>0</v>
      </c>
      <c r="F34" s="484">
        <f t="shared" si="4"/>
        <v>0</v>
      </c>
      <c r="G34" s="484">
        <f>SUM(G35+G39+G43+G44+G45+G47+G46)</f>
        <v>0</v>
      </c>
      <c r="H34" s="484">
        <f>SUM(H35+H39+H43+H44+H45+H47+H46)</f>
        <v>0</v>
      </c>
      <c r="I34" s="484">
        <f t="shared" ref="I34" si="7">SUM(I35+I39+I43+I44+I45+I47+I46)</f>
        <v>0</v>
      </c>
    </row>
    <row r="35" spans="1:9" s="308" customFormat="1" ht="25.5">
      <c r="A35" s="125">
        <v>12</v>
      </c>
      <c r="B35" s="314">
        <v>311400</v>
      </c>
      <c r="C35" s="318" t="s">
        <v>706</v>
      </c>
      <c r="D35" s="485">
        <f>SUM(D36:D38)</f>
        <v>0</v>
      </c>
      <c r="E35" s="621">
        <f t="shared" si="5"/>
        <v>0</v>
      </c>
      <c r="F35" s="621">
        <f t="shared" si="4"/>
        <v>0</v>
      </c>
      <c r="G35" s="485">
        <f t="shared" ref="G35:I35" si="8">SUM(G36:G38)</f>
        <v>0</v>
      </c>
      <c r="H35" s="485">
        <f>SUM(H36:H38)</f>
        <v>0</v>
      </c>
      <c r="I35" s="485">
        <f t="shared" si="8"/>
        <v>0</v>
      </c>
    </row>
    <row r="36" spans="1:9" s="308" customFormat="1" ht="15">
      <c r="A36" s="125">
        <v>13</v>
      </c>
      <c r="B36" s="314">
        <v>311414</v>
      </c>
      <c r="C36" s="319" t="s">
        <v>320</v>
      </c>
      <c r="D36" s="486"/>
      <c r="E36" s="622">
        <f t="shared" si="5"/>
        <v>0</v>
      </c>
      <c r="F36" s="622">
        <f t="shared" si="4"/>
        <v>0</v>
      </c>
      <c r="G36" s="486"/>
      <c r="H36" s="486"/>
      <c r="I36" s="486"/>
    </row>
    <row r="37" spans="1:9" s="308" customFormat="1" ht="15">
      <c r="A37" s="125">
        <v>14</v>
      </c>
      <c r="B37" s="314">
        <v>311416</v>
      </c>
      <c r="C37" s="319" t="s">
        <v>321</v>
      </c>
      <c r="D37" s="486"/>
      <c r="E37" s="622">
        <f t="shared" si="5"/>
        <v>0</v>
      </c>
      <c r="F37" s="622">
        <f t="shared" si="4"/>
        <v>0</v>
      </c>
      <c r="G37" s="486"/>
      <c r="H37" s="486"/>
      <c r="I37" s="486"/>
    </row>
    <row r="38" spans="1:9" s="308" customFormat="1" ht="15">
      <c r="A38" s="125">
        <v>15</v>
      </c>
      <c r="B38" s="314"/>
      <c r="C38" s="319" t="s">
        <v>322</v>
      </c>
      <c r="D38" s="486"/>
      <c r="E38" s="622">
        <f t="shared" si="5"/>
        <v>0</v>
      </c>
      <c r="F38" s="622">
        <f t="shared" si="4"/>
        <v>0</v>
      </c>
      <c r="G38" s="486"/>
      <c r="H38" s="486"/>
      <c r="I38" s="486"/>
    </row>
    <row r="39" spans="1:9" s="308" customFormat="1" ht="25.5">
      <c r="A39" s="125">
        <v>16</v>
      </c>
      <c r="B39" s="314"/>
      <c r="C39" s="318" t="s">
        <v>707</v>
      </c>
      <c r="D39" s="485">
        <f>SUM(D40:D42)</f>
        <v>0</v>
      </c>
      <c r="E39" s="621">
        <f t="shared" si="5"/>
        <v>0</v>
      </c>
      <c r="F39" s="621">
        <f t="shared" si="4"/>
        <v>0</v>
      </c>
      <c r="G39" s="485">
        <f t="shared" ref="G39:I39" si="9">SUM(G40:G42)</f>
        <v>0</v>
      </c>
      <c r="H39" s="485">
        <f>SUM(H40:H42)</f>
        <v>0</v>
      </c>
      <c r="I39" s="485">
        <f t="shared" si="9"/>
        <v>0</v>
      </c>
    </row>
    <row r="40" spans="1:9" s="308" customFormat="1" ht="15">
      <c r="A40" s="125">
        <v>17</v>
      </c>
      <c r="B40" s="314">
        <v>311451</v>
      </c>
      <c r="C40" s="319" t="s">
        <v>323</v>
      </c>
      <c r="D40" s="486"/>
      <c r="E40" s="622">
        <f t="shared" si="5"/>
        <v>0</v>
      </c>
      <c r="F40" s="622">
        <f t="shared" si="4"/>
        <v>0</v>
      </c>
      <c r="G40" s="486"/>
      <c r="H40" s="486"/>
      <c r="I40" s="486"/>
    </row>
    <row r="41" spans="1:9" s="308" customFormat="1" ht="15">
      <c r="A41" s="125">
        <v>18</v>
      </c>
      <c r="B41" s="314">
        <v>311471</v>
      </c>
      <c r="C41" s="319" t="s">
        <v>324</v>
      </c>
      <c r="D41" s="486"/>
      <c r="E41" s="622">
        <f t="shared" si="5"/>
        <v>0</v>
      </c>
      <c r="F41" s="622">
        <f t="shared" si="4"/>
        <v>0</v>
      </c>
      <c r="G41" s="486"/>
      <c r="H41" s="486"/>
      <c r="I41" s="486"/>
    </row>
    <row r="42" spans="1:9" s="308" customFormat="1" ht="15">
      <c r="A42" s="125">
        <v>19</v>
      </c>
      <c r="B42" s="314"/>
      <c r="C42" s="319" t="s">
        <v>325</v>
      </c>
      <c r="D42" s="486"/>
      <c r="E42" s="622">
        <f t="shared" si="5"/>
        <v>0</v>
      </c>
      <c r="F42" s="622">
        <f t="shared" si="4"/>
        <v>0</v>
      </c>
      <c r="G42" s="486"/>
      <c r="H42" s="486"/>
      <c r="I42" s="486"/>
    </row>
    <row r="43" spans="1:9" s="308" customFormat="1" ht="14.25">
      <c r="A43" s="125">
        <v>20</v>
      </c>
      <c r="B43" s="314">
        <v>311500</v>
      </c>
      <c r="C43" s="320" t="s">
        <v>326</v>
      </c>
      <c r="D43" s="488"/>
      <c r="E43" s="621">
        <f t="shared" si="5"/>
        <v>0</v>
      </c>
      <c r="F43" s="621">
        <f t="shared" si="4"/>
        <v>0</v>
      </c>
      <c r="G43" s="488"/>
      <c r="H43" s="488"/>
      <c r="I43" s="488"/>
    </row>
    <row r="44" spans="1:9" s="308" customFormat="1" ht="14.25">
      <c r="A44" s="125">
        <v>21</v>
      </c>
      <c r="B44" s="314">
        <v>311700</v>
      </c>
      <c r="C44" s="320" t="s">
        <v>327</v>
      </c>
      <c r="D44" s="488"/>
      <c r="E44" s="621">
        <f t="shared" si="5"/>
        <v>0</v>
      </c>
      <c r="F44" s="621">
        <f t="shared" si="4"/>
        <v>0</v>
      </c>
      <c r="G44" s="488"/>
      <c r="H44" s="488"/>
      <c r="I44" s="488"/>
    </row>
    <row r="45" spans="1:9" s="308" customFormat="1" ht="14.25">
      <c r="A45" s="125">
        <v>22</v>
      </c>
      <c r="B45" s="314"/>
      <c r="C45" s="320" t="s">
        <v>328</v>
      </c>
      <c r="D45" s="488"/>
      <c r="E45" s="621">
        <f t="shared" si="5"/>
        <v>0</v>
      </c>
      <c r="F45" s="621">
        <f t="shared" si="4"/>
        <v>0</v>
      </c>
      <c r="G45" s="488"/>
      <c r="H45" s="488"/>
      <c r="I45" s="488"/>
    </row>
    <row r="46" spans="1:9" s="308" customFormat="1" ht="25.5">
      <c r="A46" s="125">
        <v>23</v>
      </c>
      <c r="B46" s="314"/>
      <c r="C46" s="318" t="s">
        <v>708</v>
      </c>
      <c r="D46" s="488"/>
      <c r="E46" s="621">
        <f t="shared" si="5"/>
        <v>0</v>
      </c>
      <c r="F46" s="621">
        <f t="shared" si="4"/>
        <v>0</v>
      </c>
      <c r="G46" s="488"/>
      <c r="H46" s="488"/>
      <c r="I46" s="488"/>
    </row>
    <row r="47" spans="1:9" s="308" customFormat="1" ht="14.25">
      <c r="A47" s="125">
        <v>24</v>
      </c>
      <c r="B47" s="314">
        <v>311900</v>
      </c>
      <c r="C47" s="320" t="s">
        <v>329</v>
      </c>
      <c r="D47" s="488"/>
      <c r="E47" s="621">
        <f t="shared" si="5"/>
        <v>0</v>
      </c>
      <c r="F47" s="621">
        <f t="shared" si="4"/>
        <v>0</v>
      </c>
      <c r="G47" s="488"/>
      <c r="H47" s="485"/>
      <c r="I47" s="488"/>
    </row>
    <row r="48" spans="1:9" s="308" customFormat="1" ht="25.5">
      <c r="A48" s="125">
        <v>25</v>
      </c>
      <c r="B48" s="314">
        <v>330000</v>
      </c>
      <c r="C48" s="317" t="s">
        <v>709</v>
      </c>
      <c r="D48" s="484">
        <f>SUM(D49:D52)</f>
        <v>0</v>
      </c>
      <c r="E48" s="484">
        <f t="shared" si="5"/>
        <v>0</v>
      </c>
      <c r="F48" s="484">
        <f t="shared" si="4"/>
        <v>0</v>
      </c>
      <c r="G48" s="484">
        <f t="shared" ref="G48:I48" si="10">SUM(G49:G52)</f>
        <v>0</v>
      </c>
      <c r="H48" s="484">
        <f>SUM(H49:H52)</f>
        <v>0</v>
      </c>
      <c r="I48" s="484">
        <f t="shared" si="10"/>
        <v>0</v>
      </c>
    </row>
    <row r="49" spans="1:9" s="308" customFormat="1" ht="15">
      <c r="A49" s="125">
        <v>26</v>
      </c>
      <c r="B49" s="314">
        <v>331100</v>
      </c>
      <c r="C49" s="480" t="s">
        <v>330</v>
      </c>
      <c r="D49" s="486"/>
      <c r="E49" s="622">
        <f t="shared" si="5"/>
        <v>0</v>
      </c>
      <c r="F49" s="622">
        <f t="shared" si="4"/>
        <v>0</v>
      </c>
      <c r="G49" s="486"/>
      <c r="H49" s="486"/>
      <c r="I49" s="486"/>
    </row>
    <row r="50" spans="1:9" s="308" customFormat="1" ht="15">
      <c r="A50" s="125">
        <v>27</v>
      </c>
      <c r="B50" s="314">
        <v>331200</v>
      </c>
      <c r="C50" s="480" t="s">
        <v>331</v>
      </c>
      <c r="D50" s="486"/>
      <c r="E50" s="622">
        <f t="shared" si="5"/>
        <v>0</v>
      </c>
      <c r="F50" s="622">
        <f t="shared" si="4"/>
        <v>0</v>
      </c>
      <c r="G50" s="486"/>
      <c r="H50" s="486"/>
      <c r="I50" s="486"/>
    </row>
    <row r="51" spans="1:9" s="308" customFormat="1" ht="15">
      <c r="A51" s="125">
        <v>28</v>
      </c>
      <c r="B51" s="314">
        <v>331300</v>
      </c>
      <c r="C51" s="480" t="s">
        <v>332</v>
      </c>
      <c r="D51" s="486"/>
      <c r="E51" s="622">
        <f t="shared" si="5"/>
        <v>0</v>
      </c>
      <c r="F51" s="622">
        <f t="shared" si="4"/>
        <v>0</v>
      </c>
      <c r="G51" s="486"/>
      <c r="H51" s="486"/>
      <c r="I51" s="486"/>
    </row>
    <row r="52" spans="1:9" s="308" customFormat="1" ht="15">
      <c r="A52" s="125">
        <v>29</v>
      </c>
      <c r="B52" s="314">
        <v>331400</v>
      </c>
      <c r="C52" s="480" t="s">
        <v>333</v>
      </c>
      <c r="D52" s="486"/>
      <c r="E52" s="622">
        <f t="shared" si="5"/>
        <v>0</v>
      </c>
      <c r="F52" s="622">
        <f t="shared" si="4"/>
        <v>0</v>
      </c>
      <c r="G52" s="486"/>
      <c r="H52" s="486"/>
      <c r="I52" s="486"/>
    </row>
    <row r="53" spans="1:9" s="308" customFormat="1" ht="15">
      <c r="A53" s="125">
        <v>30</v>
      </c>
      <c r="B53" s="314">
        <v>320000</v>
      </c>
      <c r="C53" s="315" t="s">
        <v>334</v>
      </c>
      <c r="D53" s="487"/>
      <c r="E53" s="484">
        <f t="shared" si="5"/>
        <v>0</v>
      </c>
      <c r="F53" s="484">
        <f t="shared" si="4"/>
        <v>0</v>
      </c>
      <c r="G53" s="484"/>
      <c r="H53" s="484"/>
      <c r="I53" s="484"/>
    </row>
    <row r="54" spans="1:9" s="308" customFormat="1" ht="14.25">
      <c r="A54" s="125">
        <v>31</v>
      </c>
      <c r="B54" s="314">
        <v>390000</v>
      </c>
      <c r="C54" s="315" t="s">
        <v>710</v>
      </c>
      <c r="D54" s="484">
        <f>SUM(D55:D57)</f>
        <v>0</v>
      </c>
      <c r="E54" s="484">
        <f t="shared" si="5"/>
        <v>0</v>
      </c>
      <c r="F54" s="484">
        <f t="shared" si="4"/>
        <v>0</v>
      </c>
      <c r="G54" s="484">
        <f t="shared" ref="G54:I54" si="11">SUM(G55:G57)</f>
        <v>0</v>
      </c>
      <c r="H54" s="484">
        <f>SUM(H55:H57)</f>
        <v>0</v>
      </c>
      <c r="I54" s="484">
        <f t="shared" si="11"/>
        <v>0</v>
      </c>
    </row>
    <row r="55" spans="1:9" s="308" customFormat="1" ht="15">
      <c r="A55" s="125">
        <v>32</v>
      </c>
      <c r="B55" s="314">
        <v>391100</v>
      </c>
      <c r="C55" s="319" t="s">
        <v>335</v>
      </c>
      <c r="D55" s="486"/>
      <c r="E55" s="622">
        <f t="shared" si="5"/>
        <v>0</v>
      </c>
      <c r="F55" s="622">
        <f t="shared" si="4"/>
        <v>0</v>
      </c>
      <c r="G55" s="486"/>
      <c r="H55" s="489"/>
      <c r="I55" s="486"/>
    </row>
    <row r="56" spans="1:9" s="308" customFormat="1" ht="15">
      <c r="A56" s="125">
        <v>33</v>
      </c>
      <c r="B56" s="314">
        <v>391200</v>
      </c>
      <c r="C56" s="319" t="s">
        <v>336</v>
      </c>
      <c r="D56" s="490"/>
      <c r="E56" s="622">
        <f t="shared" si="5"/>
        <v>0</v>
      </c>
      <c r="F56" s="622">
        <f t="shared" si="4"/>
        <v>0</v>
      </c>
      <c r="G56" s="486"/>
      <c r="H56" s="489"/>
      <c r="I56" s="486"/>
    </row>
    <row r="57" spans="1:9" s="308" customFormat="1" ht="15">
      <c r="A57" s="125">
        <v>34</v>
      </c>
      <c r="B57" s="314">
        <v>391300</v>
      </c>
      <c r="C57" s="319" t="s">
        <v>337</v>
      </c>
      <c r="D57" s="490"/>
      <c r="E57" s="622">
        <f t="shared" si="5"/>
        <v>0</v>
      </c>
      <c r="F57" s="622">
        <f t="shared" si="4"/>
        <v>0</v>
      </c>
      <c r="G57" s="486"/>
      <c r="H57" s="489"/>
      <c r="I57" s="486"/>
    </row>
    <row r="58" spans="1:9">
      <c r="A58" s="106"/>
      <c r="B58" s="106"/>
      <c r="C58" s="321"/>
      <c r="D58" s="322"/>
      <c r="E58" s="322"/>
    </row>
    <row r="59" spans="1:9">
      <c r="A59" s="106"/>
      <c r="B59" s="106"/>
      <c r="C59" s="323"/>
      <c r="D59" s="322"/>
      <c r="E59" s="322"/>
    </row>
    <row r="60" spans="1:9">
      <c r="A60" s="106"/>
      <c r="B60" s="106"/>
      <c r="C60" s="323"/>
      <c r="D60" s="322"/>
      <c r="E60" s="324"/>
    </row>
    <row r="61" spans="1:9">
      <c r="A61" s="106"/>
      <c r="B61" s="106"/>
      <c r="C61" s="323"/>
      <c r="D61" s="322"/>
      <c r="E61" s="322"/>
    </row>
    <row r="62" spans="1:9">
      <c r="A62" s="106"/>
      <c r="B62" s="106"/>
      <c r="C62" s="323"/>
      <c r="D62" s="106"/>
      <c r="E62" s="324"/>
    </row>
    <row r="63" spans="1:9">
      <c r="A63" s="106"/>
      <c r="B63" s="106"/>
      <c r="C63" s="323"/>
      <c r="D63" s="106"/>
      <c r="E63" s="322"/>
    </row>
    <row r="64" spans="1:9">
      <c r="A64" s="106"/>
      <c r="B64" s="106"/>
      <c r="C64" s="323"/>
      <c r="D64" s="106"/>
      <c r="E64" s="322"/>
    </row>
    <row r="65" spans="3:5">
      <c r="C65" s="325"/>
      <c r="D65" s="106"/>
      <c r="E65" s="106"/>
    </row>
    <row r="66" spans="3:5">
      <c r="C66" s="323"/>
      <c r="D66" s="106"/>
      <c r="E66" s="106"/>
    </row>
    <row r="67" spans="3:5">
      <c r="C67" s="323"/>
      <c r="D67" s="106"/>
      <c r="E67" s="106"/>
    </row>
    <row r="68" spans="3:5">
      <c r="C68" s="323"/>
      <c r="D68" s="106"/>
      <c r="E68" s="106"/>
    </row>
    <row r="69" spans="3:5">
      <c r="D69" s="106"/>
      <c r="E69" s="106"/>
    </row>
    <row r="70" spans="3:5">
      <c r="D70" s="106"/>
      <c r="E70" s="106"/>
    </row>
    <row r="71" spans="3:5">
      <c r="D71" s="106"/>
      <c r="E71" s="106"/>
    </row>
    <row r="72" spans="3:5">
      <c r="D72" s="106"/>
      <c r="E72" s="106"/>
    </row>
    <row r="73" spans="3:5">
      <c r="D73" s="106"/>
      <c r="E73" s="106"/>
    </row>
  </sheetData>
  <autoFilter ref="A1:I73"/>
  <mergeCells count="2">
    <mergeCell ref="C19:H19"/>
    <mergeCell ref="C20:H20"/>
  </mergeCells>
  <phoneticPr fontId="0" type="noConversion"/>
  <pageMargins left="0.7" right="0.7" top="0.75" bottom="0.75" header="0.3" footer="0.3"/>
  <pageSetup paperSize="9" scale="96" orientation="landscape" copies="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416"/>
  <sheetViews>
    <sheetView view="pageBreakPreview" zoomScale="90" zoomScaleNormal="90" zoomScaleSheetLayoutView="90" workbookViewId="0">
      <selection activeCell="I298" sqref="I298"/>
    </sheetView>
  </sheetViews>
  <sheetFormatPr defaultRowHeight="12.75"/>
  <cols>
    <col min="1" max="1" width="4.28515625" style="102" customWidth="1"/>
    <col min="2" max="2" width="11.42578125" style="102" customWidth="1"/>
    <col min="3" max="3" width="7.28515625" style="102" customWidth="1"/>
    <col min="4" max="4" width="8.140625" style="102" customWidth="1"/>
    <col min="5" max="5" width="48.85546875" style="102" hidden="1" customWidth="1"/>
    <col min="6" max="6" width="54.7109375" style="102" customWidth="1"/>
    <col min="7" max="7" width="15.42578125" style="102" customWidth="1"/>
    <col min="8" max="8" width="13.85546875" style="102" customWidth="1"/>
    <col min="9" max="9" width="13.28515625" style="102" customWidth="1"/>
    <col min="10" max="10" width="10" style="102" customWidth="1"/>
    <col min="11" max="11" width="9.42578125" style="102" customWidth="1"/>
    <col min="12" max="16384" width="9.140625" style="102"/>
  </cols>
  <sheetData>
    <row r="1" spans="1:11">
      <c r="A1" s="326" t="s">
        <v>713</v>
      </c>
      <c r="B1" s="326"/>
      <c r="C1" s="326"/>
      <c r="D1" s="326"/>
      <c r="E1" s="326"/>
      <c r="F1" s="326"/>
    </row>
    <row r="2" spans="1:11">
      <c r="A2" s="326" t="s">
        <v>714</v>
      </c>
      <c r="B2" s="326"/>
      <c r="C2" s="326"/>
      <c r="D2" s="326"/>
      <c r="E2" s="326"/>
      <c r="F2" s="326"/>
      <c r="K2" s="327"/>
    </row>
    <row r="3" spans="1:11">
      <c r="A3" s="326"/>
      <c r="B3" s="326"/>
      <c r="C3" s="326"/>
      <c r="D3" s="326"/>
      <c r="E3" s="326"/>
      <c r="F3" s="326"/>
    </row>
    <row r="4" spans="1:11">
      <c r="A4" s="326" t="s">
        <v>338</v>
      </c>
      <c r="B4" s="326"/>
      <c r="C4" s="326"/>
      <c r="D4" s="326"/>
      <c r="E4" s="326"/>
      <c r="F4" s="326"/>
      <c r="G4" s="75"/>
      <c r="H4" s="75"/>
      <c r="I4" s="75"/>
      <c r="J4" s="75"/>
    </row>
    <row r="5" spans="1:11">
      <c r="A5" s="328"/>
      <c r="B5" s="328"/>
      <c r="C5" s="328"/>
      <c r="D5" s="328"/>
      <c r="E5" s="328"/>
      <c r="F5" s="328"/>
      <c r="G5" s="541"/>
      <c r="H5" s="541"/>
      <c r="I5" s="329"/>
      <c r="J5" s="329"/>
      <c r="K5" s="330"/>
    </row>
    <row r="6" spans="1:11">
      <c r="A6" s="71" t="s">
        <v>695</v>
      </c>
      <c r="B6" s="71"/>
      <c r="C6" s="71"/>
      <c r="D6" s="71"/>
      <c r="E6" s="71"/>
      <c r="F6" s="71"/>
      <c r="G6" s="68"/>
      <c r="H6" s="76" t="s">
        <v>866</v>
      </c>
      <c r="I6" s="76"/>
      <c r="J6" s="68"/>
      <c r="K6" s="69"/>
    </row>
    <row r="7" spans="1:11">
      <c r="A7" s="71"/>
      <c r="B7" s="71"/>
      <c r="C7" s="71"/>
      <c r="D7" s="71"/>
      <c r="E7" s="71"/>
      <c r="F7" s="71"/>
      <c r="G7" s="68"/>
      <c r="H7" s="76" t="s">
        <v>867</v>
      </c>
      <c r="I7" s="481"/>
      <c r="J7" s="68"/>
      <c r="K7" s="69"/>
    </row>
    <row r="8" spans="1:11">
      <c r="A8" s="71"/>
      <c r="B8" s="71"/>
      <c r="C8" s="71"/>
      <c r="D8" s="71"/>
      <c r="E8" s="71"/>
      <c r="F8" s="71"/>
      <c r="G8" s="68"/>
      <c r="H8" s="76"/>
      <c r="I8" s="78"/>
      <c r="J8" s="68"/>
      <c r="K8" s="69"/>
    </row>
    <row r="9" spans="1:11">
      <c r="A9" s="71"/>
      <c r="B9" s="71"/>
      <c r="C9" s="71"/>
      <c r="D9" s="71"/>
      <c r="E9" s="71"/>
      <c r="F9" s="71"/>
      <c r="G9" s="68"/>
      <c r="H9" s="76" t="s">
        <v>868</v>
      </c>
      <c r="I9" s="77"/>
      <c r="J9" s="68"/>
      <c r="K9" s="69"/>
    </row>
    <row r="10" spans="1:11">
      <c r="A10" s="71" t="s">
        <v>1167</v>
      </c>
      <c r="B10" s="71"/>
      <c r="C10" s="71"/>
      <c r="D10" s="71"/>
      <c r="E10" s="71"/>
      <c r="F10" s="71"/>
      <c r="G10" s="331"/>
      <c r="H10" s="77"/>
      <c r="I10" s="78"/>
      <c r="J10" s="75"/>
      <c r="K10" s="75"/>
    </row>
    <row r="11" spans="1:11">
      <c r="A11" s="71"/>
      <c r="B11" s="71"/>
      <c r="C11" s="71"/>
      <c r="D11" s="71"/>
      <c r="E11" s="71"/>
      <c r="F11" s="71"/>
      <c r="G11" s="331"/>
      <c r="H11" s="76" t="s">
        <v>869</v>
      </c>
      <c r="I11" s="77"/>
      <c r="J11" s="70"/>
      <c r="K11" s="75"/>
    </row>
    <row r="12" spans="1:11">
      <c r="A12" s="71"/>
      <c r="B12" s="71"/>
      <c r="C12" s="71"/>
      <c r="D12" s="71"/>
      <c r="E12" s="71"/>
      <c r="F12" s="71"/>
      <c r="G12" s="331"/>
      <c r="H12" s="79"/>
      <c r="I12" s="78"/>
      <c r="J12" s="70"/>
      <c r="K12" s="75"/>
    </row>
    <row r="13" spans="1:11">
      <c r="A13" s="71" t="s">
        <v>715</v>
      </c>
      <c r="B13" s="71"/>
      <c r="C13" s="71"/>
      <c r="D13" s="71"/>
      <c r="E13" s="71"/>
      <c r="F13" s="71"/>
      <c r="G13" s="331"/>
      <c r="H13" s="76"/>
      <c r="I13" s="77"/>
      <c r="J13" s="75"/>
      <c r="K13" s="75"/>
    </row>
    <row r="14" spans="1:11">
      <c r="A14" s="71"/>
      <c r="B14" s="71"/>
      <c r="C14" s="71"/>
      <c r="D14" s="71"/>
      <c r="E14" s="71"/>
      <c r="F14" s="71"/>
      <c r="G14" s="331"/>
      <c r="H14" s="76" t="s">
        <v>870</v>
      </c>
      <c r="I14" s="77"/>
      <c r="J14" s="71"/>
      <c r="K14" s="75"/>
    </row>
    <row r="15" spans="1:11">
      <c r="A15" s="71"/>
      <c r="B15" s="71"/>
      <c r="C15" s="71"/>
      <c r="D15" s="71"/>
      <c r="E15" s="71"/>
      <c r="F15" s="71"/>
      <c r="G15" s="331"/>
      <c r="H15" s="76"/>
      <c r="I15" s="77"/>
      <c r="J15" s="71"/>
      <c r="K15" s="75"/>
    </row>
    <row r="16" spans="1:11">
      <c r="A16" s="71" t="s">
        <v>716</v>
      </c>
      <c r="B16" s="71"/>
      <c r="C16" s="71"/>
      <c r="D16" s="71"/>
      <c r="E16" s="71"/>
      <c r="F16" s="71"/>
      <c r="G16" s="331"/>
      <c r="H16" s="76" t="s">
        <v>871</v>
      </c>
      <c r="I16" s="79"/>
      <c r="J16" s="75"/>
      <c r="K16" s="75"/>
    </row>
    <row r="17" spans="1:11">
      <c r="A17" s="71"/>
      <c r="B17" s="71"/>
      <c r="C17" s="71"/>
      <c r="D17" s="71"/>
      <c r="E17" s="71"/>
      <c r="F17" s="71"/>
      <c r="G17" s="331"/>
      <c r="H17" s="76"/>
      <c r="I17" s="76"/>
      <c r="J17" s="75"/>
      <c r="K17" s="75"/>
    </row>
    <row r="18" spans="1:11">
      <c r="H18" s="76" t="s">
        <v>692</v>
      </c>
      <c r="I18" s="78"/>
      <c r="J18" s="75"/>
      <c r="K18" s="75"/>
    </row>
    <row r="21" spans="1:11" ht="15.75">
      <c r="A21" s="750" t="s">
        <v>339</v>
      </c>
      <c r="B21" s="750"/>
      <c r="C21" s="750"/>
      <c r="D21" s="750"/>
      <c r="E21" s="750"/>
      <c r="F21" s="750"/>
      <c r="G21" s="750"/>
      <c r="H21" s="750"/>
      <c r="I21" s="750"/>
      <c r="J21" s="750"/>
      <c r="K21" s="750"/>
    </row>
    <row r="22" spans="1:11" s="333" customFormat="1" ht="15">
      <c r="A22" s="542"/>
      <c r="B22" s="542"/>
      <c r="C22" s="542"/>
      <c r="D22" s="542"/>
      <c r="E22" s="542"/>
      <c r="F22" s="542" t="s">
        <v>1168</v>
      </c>
      <c r="G22" s="542" t="s">
        <v>1169</v>
      </c>
      <c r="H22" s="542"/>
      <c r="I22" s="542"/>
      <c r="J22" s="542"/>
      <c r="K22" s="332"/>
    </row>
    <row r="23" spans="1:11">
      <c r="C23" s="683" t="s">
        <v>340</v>
      </c>
    </row>
    <row r="24" spans="1:11" ht="70.5" customHeight="1">
      <c r="A24" s="334" t="s">
        <v>341</v>
      </c>
      <c r="B24" s="543" t="s">
        <v>1085</v>
      </c>
      <c r="C24" s="334" t="s">
        <v>342</v>
      </c>
      <c r="D24" s="334" t="s">
        <v>343</v>
      </c>
      <c r="E24" s="334"/>
      <c r="F24" s="335" t="s">
        <v>344</v>
      </c>
      <c r="G24" s="173" t="s">
        <v>129</v>
      </c>
      <c r="H24" s="173" t="s">
        <v>727</v>
      </c>
      <c r="I24" s="173" t="s">
        <v>345</v>
      </c>
      <c r="J24" s="173" t="s">
        <v>346</v>
      </c>
      <c r="K24" s="173" t="s">
        <v>347</v>
      </c>
    </row>
    <row r="25" spans="1:11">
      <c r="A25" s="336"/>
      <c r="B25" s="544"/>
      <c r="C25" s="337"/>
      <c r="D25" s="338"/>
      <c r="E25" s="338"/>
      <c r="F25" s="337"/>
      <c r="G25" s="339">
        <v>1</v>
      </c>
      <c r="H25" s="339">
        <v>2</v>
      </c>
      <c r="I25" s="339">
        <v>3</v>
      </c>
      <c r="J25" s="339">
        <v>4</v>
      </c>
      <c r="K25" s="339">
        <v>5</v>
      </c>
    </row>
    <row r="26" spans="1:11" ht="18.75" customHeight="1">
      <c r="A26" s="550" t="s">
        <v>348</v>
      </c>
      <c r="B26" s="550"/>
      <c r="C26" s="550" t="s">
        <v>349</v>
      </c>
      <c r="D26" s="550"/>
      <c r="E26" s="342" t="s">
        <v>350</v>
      </c>
      <c r="F26" s="343" t="s">
        <v>351</v>
      </c>
      <c r="G26" s="628"/>
      <c r="H26" s="628"/>
      <c r="I26" s="628"/>
      <c r="J26" s="628"/>
      <c r="K26" s="628"/>
    </row>
    <row r="27" spans="1:11" ht="18.75" customHeight="1">
      <c r="A27" s="550">
        <v>1</v>
      </c>
      <c r="B27" s="550"/>
      <c r="C27" s="550">
        <v>1</v>
      </c>
      <c r="D27" s="550"/>
      <c r="E27" s="347" t="s">
        <v>352</v>
      </c>
      <c r="F27" s="348" t="s">
        <v>353</v>
      </c>
      <c r="G27" s="551">
        <f>SUM(G28+G52+G84)</f>
        <v>0</v>
      </c>
      <c r="H27" s="551">
        <f>SUM(H28+H52+H84)</f>
        <v>0</v>
      </c>
      <c r="I27" s="551">
        <f>SUM(I28+I52+I84)</f>
        <v>0</v>
      </c>
      <c r="J27" s="659" t="e">
        <f>(H27/G27)*100</f>
        <v>#DIV/0!</v>
      </c>
      <c r="K27" s="659" t="e">
        <f>SUM(H27/I27)*100</f>
        <v>#DIV/0!</v>
      </c>
    </row>
    <row r="28" spans="1:11" ht="22.5" customHeight="1">
      <c r="A28" s="345">
        <v>2</v>
      </c>
      <c r="B28" s="545"/>
      <c r="C28" s="340">
        <v>11</v>
      </c>
      <c r="D28" s="346">
        <v>710000</v>
      </c>
      <c r="E28" s="349" t="s">
        <v>354</v>
      </c>
      <c r="F28" s="350" t="s">
        <v>355</v>
      </c>
      <c r="G28" s="552">
        <f>SUM(G29+G33+G40+G42+G48+G49+G50+G51)</f>
        <v>0</v>
      </c>
      <c r="H28" s="552">
        <f>SUM(H29+H33+H40+H42+H48+H49+H50+H51)</f>
        <v>0</v>
      </c>
      <c r="I28" s="552">
        <f>SUM(I29+I33+I40+I42+I48+I49+I50+I51)</f>
        <v>0</v>
      </c>
      <c r="J28" s="344" t="e">
        <f t="shared" ref="J28:J91" si="0">SUM(H28/G28)*100</f>
        <v>#DIV/0!</v>
      </c>
      <c r="K28" s="344" t="e">
        <f t="shared" ref="K28:K91" si="1">SUM(H28/I28)*100</f>
        <v>#DIV/0!</v>
      </c>
    </row>
    <row r="29" spans="1:11" ht="12.75" customHeight="1">
      <c r="A29" s="345">
        <v>3</v>
      </c>
      <c r="B29" s="545" t="s">
        <v>1086</v>
      </c>
      <c r="C29" s="345">
        <v>111</v>
      </c>
      <c r="D29" s="679">
        <v>711000</v>
      </c>
      <c r="E29" s="680" t="s">
        <v>356</v>
      </c>
      <c r="F29" s="681" t="s">
        <v>357</v>
      </c>
      <c r="G29" s="552">
        <f t="shared" ref="G29:I29" si="2">SUM(G30:G32)</f>
        <v>0</v>
      </c>
      <c r="H29" s="552">
        <f t="shared" si="2"/>
        <v>0</v>
      </c>
      <c r="I29" s="552">
        <f t="shared" si="2"/>
        <v>0</v>
      </c>
      <c r="J29" s="344" t="e">
        <f t="shared" si="0"/>
        <v>#DIV/0!</v>
      </c>
      <c r="K29" s="344" t="e">
        <f t="shared" si="1"/>
        <v>#DIV/0!</v>
      </c>
    </row>
    <row r="30" spans="1:11" ht="12.75" customHeight="1">
      <c r="A30" s="345">
        <v>4</v>
      </c>
      <c r="B30" s="545" t="s">
        <v>1087</v>
      </c>
      <c r="C30" s="345">
        <v>1111</v>
      </c>
      <c r="D30" s="351">
        <v>711100</v>
      </c>
      <c r="E30" s="349" t="s">
        <v>358</v>
      </c>
      <c r="F30" s="354" t="s">
        <v>359</v>
      </c>
      <c r="G30" s="554"/>
      <c r="H30" s="554"/>
      <c r="I30" s="582"/>
      <c r="J30" s="344" t="e">
        <f t="shared" si="0"/>
        <v>#DIV/0!</v>
      </c>
      <c r="K30" s="344" t="e">
        <f t="shared" si="1"/>
        <v>#DIV/0!</v>
      </c>
    </row>
    <row r="31" spans="1:11">
      <c r="A31" s="345">
        <v>5</v>
      </c>
      <c r="B31" s="545" t="s">
        <v>1088</v>
      </c>
      <c r="C31" s="345">
        <v>1112</v>
      </c>
      <c r="D31" s="351">
        <v>711200</v>
      </c>
      <c r="E31" s="352" t="s">
        <v>360</v>
      </c>
      <c r="F31" s="354" t="s">
        <v>361</v>
      </c>
      <c r="G31" s="553"/>
      <c r="H31" s="553"/>
      <c r="I31" s="581"/>
      <c r="J31" s="344" t="e">
        <f t="shared" si="0"/>
        <v>#DIV/0!</v>
      </c>
      <c r="K31" s="344" t="e">
        <f t="shared" si="1"/>
        <v>#DIV/0!</v>
      </c>
    </row>
    <row r="32" spans="1:11" ht="49.5" customHeight="1">
      <c r="A32" s="345">
        <v>6</v>
      </c>
      <c r="B32" s="545" t="s">
        <v>1088</v>
      </c>
      <c r="C32" s="345">
        <v>1112</v>
      </c>
      <c r="D32" s="351">
        <v>711900</v>
      </c>
      <c r="E32" s="349" t="s">
        <v>362</v>
      </c>
      <c r="F32" s="354" t="s">
        <v>363</v>
      </c>
      <c r="G32" s="553"/>
      <c r="H32" s="553"/>
      <c r="I32" s="581"/>
      <c r="J32" s="344" t="e">
        <f t="shared" si="0"/>
        <v>#DIV/0!</v>
      </c>
      <c r="K32" s="344" t="e">
        <f t="shared" si="1"/>
        <v>#DIV/0!</v>
      </c>
    </row>
    <row r="33" spans="1:11">
      <c r="A33" s="345">
        <v>7</v>
      </c>
      <c r="B33" s="545" t="s">
        <v>1089</v>
      </c>
      <c r="C33" s="345">
        <v>12</v>
      </c>
      <c r="D33" s="679">
        <v>712000</v>
      </c>
      <c r="E33" s="680" t="s">
        <v>364</v>
      </c>
      <c r="F33" s="682" t="s">
        <v>365</v>
      </c>
      <c r="G33" s="552">
        <f>SUM(G34)</f>
        <v>0</v>
      </c>
      <c r="H33" s="552">
        <f>SUM(H34)</f>
        <v>0</v>
      </c>
      <c r="I33" s="587">
        <f>SUM(I34)</f>
        <v>0</v>
      </c>
      <c r="J33" s="344" t="e">
        <f t="shared" si="0"/>
        <v>#DIV/0!</v>
      </c>
      <c r="K33" s="344" t="e">
        <f t="shared" si="1"/>
        <v>#DIV/0!</v>
      </c>
    </row>
    <row r="34" spans="1:11">
      <c r="A34" s="345">
        <v>8</v>
      </c>
      <c r="B34" s="545" t="s">
        <v>1089</v>
      </c>
      <c r="C34" s="345">
        <v>12</v>
      </c>
      <c r="D34" s="351">
        <v>712100</v>
      </c>
      <c r="E34" s="352"/>
      <c r="F34" s="354" t="s">
        <v>366</v>
      </c>
      <c r="G34" s="555"/>
      <c r="H34" s="553"/>
      <c r="I34" s="581"/>
      <c r="J34" s="344" t="e">
        <f t="shared" si="0"/>
        <v>#DIV/0!</v>
      </c>
      <c r="K34" s="344" t="e">
        <f t="shared" si="1"/>
        <v>#DIV/0!</v>
      </c>
    </row>
    <row r="35" spans="1:11" s="356" customFormat="1" ht="13.5" customHeight="1">
      <c r="A35" s="345">
        <v>9</v>
      </c>
      <c r="B35" s="545" t="s">
        <v>1090</v>
      </c>
      <c r="C35" s="345">
        <v>1211</v>
      </c>
      <c r="D35" s="351">
        <v>712110</v>
      </c>
      <c r="E35" s="352" t="s">
        <v>367</v>
      </c>
      <c r="F35" s="355" t="s">
        <v>368</v>
      </c>
      <c r="G35" s="555"/>
      <c r="H35" s="555"/>
      <c r="I35" s="583"/>
      <c r="J35" s="344" t="e">
        <f t="shared" si="0"/>
        <v>#DIV/0!</v>
      </c>
      <c r="K35" s="344" t="e">
        <f t="shared" si="1"/>
        <v>#DIV/0!</v>
      </c>
    </row>
    <row r="36" spans="1:11" s="356" customFormat="1" ht="12.75" customHeight="1">
      <c r="A36" s="345">
        <v>10</v>
      </c>
      <c r="B36" s="545" t="s">
        <v>1089</v>
      </c>
      <c r="C36" s="345">
        <v>1212</v>
      </c>
      <c r="D36" s="351">
        <v>712120</v>
      </c>
      <c r="E36" s="352" t="s">
        <v>369</v>
      </c>
      <c r="F36" s="355" t="s">
        <v>370</v>
      </c>
      <c r="G36" s="555"/>
      <c r="H36" s="555"/>
      <c r="I36" s="583"/>
      <c r="J36" s="344" t="e">
        <f t="shared" si="0"/>
        <v>#DIV/0!</v>
      </c>
      <c r="K36" s="344" t="e">
        <f t="shared" si="1"/>
        <v>#DIV/0!</v>
      </c>
    </row>
    <row r="37" spans="1:11" s="356" customFormat="1" ht="24" customHeight="1">
      <c r="A37" s="345">
        <v>11</v>
      </c>
      <c r="B37" s="545" t="s">
        <v>1090</v>
      </c>
      <c r="C37" s="345"/>
      <c r="D37" s="351">
        <v>712131</v>
      </c>
      <c r="E37" s="352"/>
      <c r="F37" s="357" t="s">
        <v>371</v>
      </c>
      <c r="G37" s="556"/>
      <c r="H37" s="555"/>
      <c r="I37" s="583"/>
      <c r="J37" s="344" t="e">
        <f t="shared" si="0"/>
        <v>#DIV/0!</v>
      </c>
      <c r="K37" s="344" t="e">
        <f t="shared" si="1"/>
        <v>#DIV/0!</v>
      </c>
    </row>
    <row r="38" spans="1:11" s="356" customFormat="1" ht="23.25" customHeight="1">
      <c r="A38" s="345">
        <v>12</v>
      </c>
      <c r="B38" s="545" t="s">
        <v>1090</v>
      </c>
      <c r="C38" s="345"/>
      <c r="D38" s="351">
        <v>712133</v>
      </c>
      <c r="E38" s="352"/>
      <c r="F38" s="357" t="s">
        <v>372</v>
      </c>
      <c r="G38" s="556"/>
      <c r="H38" s="555"/>
      <c r="I38" s="583"/>
      <c r="J38" s="344" t="e">
        <f t="shared" si="0"/>
        <v>#DIV/0!</v>
      </c>
      <c r="K38" s="344" t="e">
        <f t="shared" si="1"/>
        <v>#DIV/0!</v>
      </c>
    </row>
    <row r="39" spans="1:11" s="356" customFormat="1" ht="13.5" customHeight="1">
      <c r="A39" s="345">
        <v>13</v>
      </c>
      <c r="B39" s="545" t="s">
        <v>1089</v>
      </c>
      <c r="C39" s="345">
        <v>1214</v>
      </c>
      <c r="D39" s="351">
        <v>712190</v>
      </c>
      <c r="E39" s="352" t="s">
        <v>373</v>
      </c>
      <c r="F39" s="355" t="s">
        <v>374</v>
      </c>
      <c r="G39" s="555"/>
      <c r="H39" s="555"/>
      <c r="I39" s="583"/>
      <c r="J39" s="344" t="e">
        <f t="shared" si="0"/>
        <v>#DIV/0!</v>
      </c>
      <c r="K39" s="344" t="e">
        <f t="shared" si="1"/>
        <v>#DIV/0!</v>
      </c>
    </row>
    <row r="40" spans="1:11">
      <c r="A40" s="345">
        <v>14</v>
      </c>
      <c r="B40" s="545" t="s">
        <v>1091</v>
      </c>
      <c r="C40" s="345">
        <v>112</v>
      </c>
      <c r="D40" s="679">
        <v>713000</v>
      </c>
      <c r="E40" s="684" t="s">
        <v>375</v>
      </c>
      <c r="F40" s="682" t="s">
        <v>376</v>
      </c>
      <c r="G40" s="552">
        <f>SUM(G41)</f>
        <v>0</v>
      </c>
      <c r="H40" s="552">
        <f>SUM(H41)</f>
        <v>0</v>
      </c>
      <c r="I40" s="587">
        <f>SUM(I41)</f>
        <v>0</v>
      </c>
      <c r="J40" s="344" t="e">
        <f t="shared" si="0"/>
        <v>#DIV/0!</v>
      </c>
      <c r="K40" s="344" t="e">
        <f t="shared" si="1"/>
        <v>#DIV/0!</v>
      </c>
    </row>
    <row r="41" spans="1:11" ht="12.75" customHeight="1">
      <c r="A41" s="345">
        <v>15</v>
      </c>
      <c r="B41" s="545" t="s">
        <v>1087</v>
      </c>
      <c r="C41" s="345"/>
      <c r="D41" s="351">
        <v>713100</v>
      </c>
      <c r="E41" s="349"/>
      <c r="F41" s="354" t="s">
        <v>377</v>
      </c>
      <c r="G41" s="553"/>
      <c r="H41" s="553"/>
      <c r="I41" s="581"/>
      <c r="J41" s="344" t="e">
        <f t="shared" si="0"/>
        <v>#DIV/0!</v>
      </c>
      <c r="K41" s="344" t="e">
        <f t="shared" si="1"/>
        <v>#DIV/0!</v>
      </c>
    </row>
    <row r="42" spans="1:11">
      <c r="A42" s="345">
        <v>16</v>
      </c>
      <c r="B42" s="545"/>
      <c r="C42" s="345">
        <v>113</v>
      </c>
      <c r="D42" s="679">
        <v>714000</v>
      </c>
      <c r="E42" s="680" t="s">
        <v>378</v>
      </c>
      <c r="F42" s="682" t="s">
        <v>379</v>
      </c>
      <c r="G42" s="552">
        <f>SUM(G43)</f>
        <v>0</v>
      </c>
      <c r="H42" s="552">
        <f>SUM(H43)</f>
        <v>0</v>
      </c>
      <c r="I42" s="587">
        <f>SUM(I43)</f>
        <v>0</v>
      </c>
      <c r="J42" s="344" t="e">
        <f t="shared" si="0"/>
        <v>#DIV/0!</v>
      </c>
      <c r="K42" s="344" t="e">
        <f t="shared" si="1"/>
        <v>#DIV/0!</v>
      </c>
    </row>
    <row r="43" spans="1:11">
      <c r="A43" s="345">
        <v>17</v>
      </c>
      <c r="B43" s="545"/>
      <c r="C43" s="345"/>
      <c r="D43" s="351">
        <v>714100</v>
      </c>
      <c r="E43" s="352"/>
      <c r="F43" s="354" t="s">
        <v>380</v>
      </c>
      <c r="G43" s="553"/>
      <c r="H43" s="553"/>
      <c r="I43" s="581"/>
      <c r="J43" s="344" t="e">
        <f t="shared" si="0"/>
        <v>#DIV/0!</v>
      </c>
      <c r="K43" s="344" t="e">
        <f t="shared" si="1"/>
        <v>#DIV/0!</v>
      </c>
    </row>
    <row r="44" spans="1:11">
      <c r="A44" s="345">
        <v>18</v>
      </c>
      <c r="B44" s="545" t="s">
        <v>1092</v>
      </c>
      <c r="C44" s="345">
        <v>1132</v>
      </c>
      <c r="D44" s="345">
        <v>714110</v>
      </c>
      <c r="E44" s="358" t="s">
        <v>381</v>
      </c>
      <c r="F44" s="359" t="s">
        <v>382</v>
      </c>
      <c r="G44" s="553"/>
      <c r="H44" s="553"/>
      <c r="I44" s="581"/>
      <c r="J44" s="344" t="e">
        <f t="shared" si="0"/>
        <v>#DIV/0!</v>
      </c>
      <c r="K44" s="344" t="e">
        <f t="shared" si="1"/>
        <v>#DIV/0!</v>
      </c>
    </row>
    <row r="45" spans="1:11">
      <c r="A45" s="345">
        <v>19</v>
      </c>
      <c r="B45" s="545" t="s">
        <v>1093</v>
      </c>
      <c r="C45" s="345">
        <v>1133</v>
      </c>
      <c r="D45" s="360">
        <v>714120</v>
      </c>
      <c r="E45" s="349" t="s">
        <v>383</v>
      </c>
      <c r="F45" s="359" t="s">
        <v>384</v>
      </c>
      <c r="G45" s="553"/>
      <c r="H45" s="553"/>
      <c r="I45" s="581"/>
      <c r="J45" s="344" t="e">
        <f t="shared" si="0"/>
        <v>#DIV/0!</v>
      </c>
      <c r="K45" s="344" t="e">
        <f t="shared" si="1"/>
        <v>#DIV/0!</v>
      </c>
    </row>
    <row r="46" spans="1:11">
      <c r="A46" s="345">
        <v>20</v>
      </c>
      <c r="B46" s="545" t="s">
        <v>1094</v>
      </c>
      <c r="C46" s="345">
        <v>1134</v>
      </c>
      <c r="D46" s="360">
        <v>714130</v>
      </c>
      <c r="E46" s="352" t="s">
        <v>385</v>
      </c>
      <c r="F46" s="359" t="s">
        <v>386</v>
      </c>
      <c r="G46" s="553"/>
      <c r="H46" s="553"/>
      <c r="I46" s="581"/>
      <c r="J46" s="344" t="e">
        <f t="shared" si="0"/>
        <v>#DIV/0!</v>
      </c>
      <c r="K46" s="344" t="e">
        <f t="shared" si="1"/>
        <v>#DIV/0!</v>
      </c>
    </row>
    <row r="47" spans="1:11">
      <c r="A47" s="345">
        <v>21</v>
      </c>
      <c r="B47" s="545" t="s">
        <v>1095</v>
      </c>
      <c r="C47" s="345">
        <v>1135</v>
      </c>
      <c r="D47" s="360">
        <v>714190</v>
      </c>
      <c r="E47" s="349" t="s">
        <v>387</v>
      </c>
      <c r="F47" s="359" t="s">
        <v>388</v>
      </c>
      <c r="G47" s="553"/>
      <c r="H47" s="553"/>
      <c r="I47" s="581"/>
      <c r="J47" s="344" t="e">
        <f t="shared" si="0"/>
        <v>#DIV/0!</v>
      </c>
      <c r="K47" s="344" t="e">
        <f t="shared" si="1"/>
        <v>#DIV/0!</v>
      </c>
    </row>
    <row r="48" spans="1:11">
      <c r="A48" s="345">
        <v>22</v>
      </c>
      <c r="B48" s="545" t="s">
        <v>1096</v>
      </c>
      <c r="C48" s="345">
        <v>116</v>
      </c>
      <c r="D48" s="351">
        <v>715000</v>
      </c>
      <c r="E48" s="349" t="s">
        <v>389</v>
      </c>
      <c r="F48" s="354" t="s">
        <v>390</v>
      </c>
      <c r="G48" s="556"/>
      <c r="H48" s="556"/>
      <c r="I48" s="581"/>
      <c r="J48" s="344" t="e">
        <f t="shared" si="0"/>
        <v>#DIV/0!</v>
      </c>
      <c r="K48" s="344" t="e">
        <f t="shared" si="1"/>
        <v>#DIV/0!</v>
      </c>
    </row>
    <row r="49" spans="1:11">
      <c r="A49" s="345">
        <v>23</v>
      </c>
      <c r="B49" s="545" t="s">
        <v>1087</v>
      </c>
      <c r="C49" s="345">
        <v>1111</v>
      </c>
      <c r="D49" s="351">
        <v>716000</v>
      </c>
      <c r="E49" s="349" t="s">
        <v>358</v>
      </c>
      <c r="F49" s="354" t="s">
        <v>391</v>
      </c>
      <c r="G49" s="556"/>
      <c r="H49" s="556"/>
      <c r="I49" s="581"/>
      <c r="J49" s="344" t="e">
        <f t="shared" si="0"/>
        <v>#DIV/0!</v>
      </c>
      <c r="K49" s="344" t="e">
        <f t="shared" si="1"/>
        <v>#DIV/0!</v>
      </c>
    </row>
    <row r="50" spans="1:11">
      <c r="A50" s="345">
        <v>24</v>
      </c>
      <c r="B50" s="545" t="s">
        <v>1097</v>
      </c>
      <c r="C50" s="345">
        <v>114</v>
      </c>
      <c r="D50" s="351">
        <v>717000</v>
      </c>
      <c r="E50" s="352" t="s">
        <v>392</v>
      </c>
      <c r="F50" s="354" t="s">
        <v>393</v>
      </c>
      <c r="G50" s="556"/>
      <c r="H50" s="556"/>
      <c r="I50" s="581"/>
      <c r="J50" s="344" t="e">
        <f t="shared" si="0"/>
        <v>#DIV/0!</v>
      </c>
      <c r="K50" s="344" t="e">
        <f t="shared" si="1"/>
        <v>#DIV/0!</v>
      </c>
    </row>
    <row r="51" spans="1:11">
      <c r="A51" s="345">
        <v>25</v>
      </c>
      <c r="B51" s="545" t="s">
        <v>1098</v>
      </c>
      <c r="C51" s="345">
        <v>116</v>
      </c>
      <c r="D51" s="351">
        <v>719000</v>
      </c>
      <c r="E51" s="349" t="s">
        <v>389</v>
      </c>
      <c r="F51" s="354" t="s">
        <v>771</v>
      </c>
      <c r="G51" s="556"/>
      <c r="H51" s="556"/>
      <c r="I51" s="581"/>
      <c r="J51" s="344" t="e">
        <f t="shared" si="0"/>
        <v>#DIV/0!</v>
      </c>
      <c r="K51" s="344" t="e">
        <f t="shared" si="1"/>
        <v>#DIV/0!</v>
      </c>
    </row>
    <row r="52" spans="1:11" ht="14.25" customHeight="1">
      <c r="A52" s="345">
        <v>26</v>
      </c>
      <c r="B52" s="545"/>
      <c r="C52" s="340">
        <v>14</v>
      </c>
      <c r="D52" s="346">
        <v>720000</v>
      </c>
      <c r="E52" s="353" t="s">
        <v>394</v>
      </c>
      <c r="F52" s="350" t="s">
        <v>395</v>
      </c>
      <c r="G52" s="552">
        <f>SUM(G53+G72+G82+G83)</f>
        <v>0</v>
      </c>
      <c r="H52" s="552">
        <f>SUM(H53+H72+H82+H83)</f>
        <v>0</v>
      </c>
      <c r="I52" s="552">
        <f>SUM(I53+I72+I82+I83)</f>
        <v>0</v>
      </c>
      <c r="J52" s="344" t="e">
        <f t="shared" si="0"/>
        <v>#DIV/0!</v>
      </c>
      <c r="K52" s="344" t="e">
        <f t="shared" si="1"/>
        <v>#DIV/0!</v>
      </c>
    </row>
    <row r="53" spans="1:11" ht="27" customHeight="1">
      <c r="A53" s="345">
        <v>27</v>
      </c>
      <c r="B53" s="545"/>
      <c r="C53" s="340"/>
      <c r="D53" s="679">
        <v>721000</v>
      </c>
      <c r="E53" s="681"/>
      <c r="F53" s="681" t="s">
        <v>396</v>
      </c>
      <c r="G53" s="685">
        <f>SUM(G54+G60+G62+G63+G64+G65+G71)</f>
        <v>0</v>
      </c>
      <c r="H53" s="685">
        <f t="shared" ref="H53:I53" si="3">SUM(H54+H60+H62+H63+H64+H65+H71)</f>
        <v>0</v>
      </c>
      <c r="I53" s="685">
        <f t="shared" si="3"/>
        <v>0</v>
      </c>
      <c r="J53" s="344" t="e">
        <f t="shared" si="0"/>
        <v>#DIV/0!</v>
      </c>
      <c r="K53" s="344" t="e">
        <f t="shared" si="1"/>
        <v>#DIV/0!</v>
      </c>
    </row>
    <row r="54" spans="1:11" ht="13.5" customHeight="1">
      <c r="A54" s="345">
        <v>28</v>
      </c>
      <c r="B54" s="545"/>
      <c r="C54" s="340"/>
      <c r="D54" s="351">
        <v>721100</v>
      </c>
      <c r="E54" s="353" t="s">
        <v>397</v>
      </c>
      <c r="F54" s="353" t="s">
        <v>398</v>
      </c>
      <c r="G54" s="555"/>
      <c r="H54" s="553"/>
      <c r="I54" s="583"/>
      <c r="J54" s="344" t="e">
        <f t="shared" si="0"/>
        <v>#DIV/0!</v>
      </c>
      <c r="K54" s="344" t="e">
        <f t="shared" si="1"/>
        <v>#DIV/0!</v>
      </c>
    </row>
    <row r="55" spans="1:11" ht="13.5" customHeight="1">
      <c r="A55" s="345">
        <v>29</v>
      </c>
      <c r="B55" s="545"/>
      <c r="C55" s="340"/>
      <c r="D55" s="351">
        <v>721110</v>
      </c>
      <c r="E55" s="353"/>
      <c r="F55" s="361" t="s">
        <v>399</v>
      </c>
      <c r="G55" s="555"/>
      <c r="H55" s="553"/>
      <c r="I55" s="581"/>
      <c r="J55" s="344" t="e">
        <f t="shared" si="0"/>
        <v>#DIV/0!</v>
      </c>
      <c r="K55" s="344" t="e">
        <f t="shared" si="1"/>
        <v>#DIV/0!</v>
      </c>
    </row>
    <row r="56" spans="1:11" ht="15">
      <c r="A56" s="345">
        <v>30</v>
      </c>
      <c r="B56" s="545" t="s">
        <v>1099</v>
      </c>
      <c r="C56" s="340">
        <v>1412</v>
      </c>
      <c r="D56" s="351">
        <v>721111</v>
      </c>
      <c r="E56" s="353" t="s">
        <v>400</v>
      </c>
      <c r="F56" s="362" t="s">
        <v>401</v>
      </c>
      <c r="G56" s="555"/>
      <c r="H56" s="553"/>
      <c r="I56" s="581"/>
      <c r="J56" s="344" t="e">
        <f t="shared" si="0"/>
        <v>#DIV/0!</v>
      </c>
      <c r="K56" s="344" t="e">
        <f t="shared" si="1"/>
        <v>#DIV/0!</v>
      </c>
    </row>
    <row r="57" spans="1:11" ht="15" customHeight="1">
      <c r="A57" s="345">
        <v>31</v>
      </c>
      <c r="B57" s="545" t="s">
        <v>1100</v>
      </c>
      <c r="C57" s="340">
        <v>142</v>
      </c>
      <c r="D57" s="351">
        <v>721120</v>
      </c>
      <c r="E57" s="353" t="s">
        <v>402</v>
      </c>
      <c r="F57" s="361" t="s">
        <v>403</v>
      </c>
      <c r="G57" s="555"/>
      <c r="H57" s="553"/>
      <c r="I57" s="581"/>
      <c r="J57" s="344" t="e">
        <f t="shared" si="0"/>
        <v>#DIV/0!</v>
      </c>
      <c r="K57" s="344" t="e">
        <f t="shared" si="1"/>
        <v>#DIV/0!</v>
      </c>
    </row>
    <row r="58" spans="1:11" ht="26.25" customHeight="1">
      <c r="A58" s="345">
        <v>32</v>
      </c>
      <c r="B58" s="545" t="s">
        <v>1101</v>
      </c>
      <c r="C58" s="363">
        <v>145</v>
      </c>
      <c r="D58" s="351">
        <v>721191</v>
      </c>
      <c r="E58" s="353" t="s">
        <v>404</v>
      </c>
      <c r="F58" s="361" t="s">
        <v>405</v>
      </c>
      <c r="G58" s="555"/>
      <c r="H58" s="553"/>
      <c r="I58" s="581"/>
      <c r="J58" s="344" t="e">
        <f t="shared" si="0"/>
        <v>#DIV/0!</v>
      </c>
      <c r="K58" s="344" t="e">
        <f t="shared" si="1"/>
        <v>#DIV/0!</v>
      </c>
    </row>
    <row r="59" spans="1:11" ht="15.75" customHeight="1">
      <c r="A59" s="345">
        <v>33</v>
      </c>
      <c r="B59" s="545" t="s">
        <v>1102</v>
      </c>
      <c r="C59" s="363">
        <v>3214.2</v>
      </c>
      <c r="D59" s="351">
        <v>721192</v>
      </c>
      <c r="E59" s="353" t="s">
        <v>406</v>
      </c>
      <c r="F59" s="364" t="s">
        <v>407</v>
      </c>
      <c r="G59" s="555"/>
      <c r="H59" s="553"/>
      <c r="I59" s="581"/>
      <c r="J59" s="344" t="e">
        <f t="shared" si="0"/>
        <v>#DIV/0!</v>
      </c>
      <c r="K59" s="344" t="e">
        <f t="shared" si="1"/>
        <v>#DIV/0!</v>
      </c>
    </row>
    <row r="60" spans="1:11" ht="14.25" customHeight="1">
      <c r="A60" s="345">
        <v>34</v>
      </c>
      <c r="B60" s="545"/>
      <c r="C60" s="365">
        <v>141</v>
      </c>
      <c r="D60" s="366">
        <v>721200</v>
      </c>
      <c r="E60" s="353" t="s">
        <v>408</v>
      </c>
      <c r="F60" s="367" t="s">
        <v>409</v>
      </c>
      <c r="G60" s="553"/>
      <c r="H60" s="553"/>
      <c r="I60" s="581"/>
      <c r="J60" s="344" t="e">
        <f t="shared" si="0"/>
        <v>#DIV/0!</v>
      </c>
      <c r="K60" s="344" t="e">
        <f t="shared" si="1"/>
        <v>#DIV/0!</v>
      </c>
    </row>
    <row r="61" spans="1:11" ht="15" customHeight="1">
      <c r="A61" s="345">
        <v>35</v>
      </c>
      <c r="B61" s="545" t="s">
        <v>1103</v>
      </c>
      <c r="C61" s="368">
        <v>142</v>
      </c>
      <c r="D61" s="366">
        <v>721214</v>
      </c>
      <c r="E61" s="353" t="s">
        <v>410</v>
      </c>
      <c r="F61" s="369" t="s">
        <v>411</v>
      </c>
      <c r="G61" s="553"/>
      <c r="H61" s="553"/>
      <c r="I61" s="581"/>
      <c r="J61" s="344" t="e">
        <f t="shared" si="0"/>
        <v>#DIV/0!</v>
      </c>
      <c r="K61" s="344" t="e">
        <f t="shared" si="1"/>
        <v>#DIV/0!</v>
      </c>
    </row>
    <row r="62" spans="1:11" ht="15.75" customHeight="1">
      <c r="A62" s="345">
        <v>36</v>
      </c>
      <c r="B62" s="545" t="s">
        <v>1104</v>
      </c>
      <c r="C62" s="368">
        <v>145</v>
      </c>
      <c r="D62" s="366">
        <v>721300</v>
      </c>
      <c r="E62" s="353" t="s">
        <v>412</v>
      </c>
      <c r="F62" s="367" t="s">
        <v>413</v>
      </c>
      <c r="G62" s="553"/>
      <c r="H62" s="553"/>
      <c r="I62" s="581"/>
      <c r="J62" s="344" t="e">
        <f t="shared" si="0"/>
        <v>#DIV/0!</v>
      </c>
      <c r="K62" s="344" t="e">
        <f t="shared" si="1"/>
        <v>#DIV/0!</v>
      </c>
    </row>
    <row r="63" spans="1:11" ht="15" customHeight="1">
      <c r="A63" s="345">
        <v>37</v>
      </c>
      <c r="B63" s="545" t="s">
        <v>1104</v>
      </c>
      <c r="C63" s="368">
        <v>145</v>
      </c>
      <c r="D63" s="366">
        <v>721400</v>
      </c>
      <c r="E63" s="353"/>
      <c r="F63" s="367" t="s">
        <v>414</v>
      </c>
      <c r="G63" s="553"/>
      <c r="H63" s="553"/>
      <c r="I63" s="581"/>
      <c r="J63" s="344" t="e">
        <f t="shared" si="0"/>
        <v>#DIV/0!</v>
      </c>
      <c r="K63" s="344" t="e">
        <f t="shared" si="1"/>
        <v>#DIV/0!</v>
      </c>
    </row>
    <row r="64" spans="1:11" ht="14.25" customHeight="1">
      <c r="A64" s="345">
        <v>38</v>
      </c>
      <c r="B64" s="545" t="s">
        <v>1105</v>
      </c>
      <c r="C64" s="368">
        <v>145</v>
      </c>
      <c r="D64" s="366">
        <v>721500</v>
      </c>
      <c r="E64" s="353"/>
      <c r="F64" s="367" t="s">
        <v>415</v>
      </c>
      <c r="G64" s="553"/>
      <c r="H64" s="553"/>
      <c r="I64" s="581"/>
      <c r="J64" s="344" t="e">
        <f t="shared" si="0"/>
        <v>#DIV/0!</v>
      </c>
      <c r="K64" s="344" t="e">
        <f t="shared" si="1"/>
        <v>#DIV/0!</v>
      </c>
    </row>
    <row r="65" spans="1:11">
      <c r="A65" s="345">
        <v>39</v>
      </c>
      <c r="B65" s="545"/>
      <c r="C65" s="365"/>
      <c r="D65" s="366">
        <v>721600</v>
      </c>
      <c r="E65" s="353" t="s">
        <v>416</v>
      </c>
      <c r="F65" s="367" t="s">
        <v>789</v>
      </c>
      <c r="G65" s="553"/>
      <c r="H65" s="555"/>
      <c r="I65" s="583"/>
      <c r="J65" s="344" t="e">
        <f t="shared" si="0"/>
        <v>#DIV/0!</v>
      </c>
      <c r="K65" s="344" t="e">
        <f t="shared" si="1"/>
        <v>#DIV/0!</v>
      </c>
    </row>
    <row r="66" spans="1:11" ht="16.5" customHeight="1">
      <c r="A66" s="345">
        <v>40</v>
      </c>
      <c r="B66" s="545" t="s">
        <v>1106</v>
      </c>
      <c r="C66" s="368">
        <v>311.2</v>
      </c>
      <c r="D66" s="366">
        <v>721611</v>
      </c>
      <c r="E66" s="353" t="s">
        <v>417</v>
      </c>
      <c r="F66" s="370" t="s">
        <v>418</v>
      </c>
      <c r="G66" s="553"/>
      <c r="H66" s="555"/>
      <c r="I66" s="583"/>
      <c r="J66" s="344" t="e">
        <f t="shared" si="0"/>
        <v>#DIV/0!</v>
      </c>
      <c r="K66" s="344" t="e">
        <f t="shared" si="1"/>
        <v>#DIV/0!</v>
      </c>
    </row>
    <row r="67" spans="1:11" ht="16.5" customHeight="1">
      <c r="A67" s="345">
        <v>41</v>
      </c>
      <c r="B67" s="545" t="s">
        <v>1107</v>
      </c>
      <c r="C67" s="368">
        <v>3215.2</v>
      </c>
      <c r="D67" s="366">
        <v>721612</v>
      </c>
      <c r="E67" s="353" t="s">
        <v>419</v>
      </c>
      <c r="F67" s="370" t="s">
        <v>420</v>
      </c>
      <c r="G67" s="553"/>
      <c r="H67" s="555"/>
      <c r="I67" s="583"/>
      <c r="J67" s="344" t="e">
        <f t="shared" si="0"/>
        <v>#DIV/0!</v>
      </c>
      <c r="K67" s="344" t="e">
        <f t="shared" si="1"/>
        <v>#DIV/0!</v>
      </c>
    </row>
    <row r="68" spans="1:11" ht="16.5" customHeight="1">
      <c r="A68" s="345">
        <v>42</v>
      </c>
      <c r="B68" s="545" t="s">
        <v>1107</v>
      </c>
      <c r="C68" s="368">
        <v>3215.2</v>
      </c>
      <c r="D68" s="366">
        <v>721613</v>
      </c>
      <c r="E68" s="353" t="s">
        <v>419</v>
      </c>
      <c r="F68" s="370" t="s">
        <v>421</v>
      </c>
      <c r="G68" s="553"/>
      <c r="H68" s="555"/>
      <c r="I68" s="583"/>
      <c r="J68" s="344" t="e">
        <f t="shared" si="0"/>
        <v>#DIV/0!</v>
      </c>
      <c r="K68" s="344" t="e">
        <f t="shared" si="1"/>
        <v>#DIV/0!</v>
      </c>
    </row>
    <row r="69" spans="1:11" ht="15.75" customHeight="1">
      <c r="A69" s="345">
        <v>43</v>
      </c>
      <c r="B69" s="545" t="s">
        <v>1106</v>
      </c>
      <c r="C69" s="368">
        <v>311.2</v>
      </c>
      <c r="D69" s="366">
        <v>721614</v>
      </c>
      <c r="E69" s="353" t="s">
        <v>417</v>
      </c>
      <c r="F69" s="370" t="s">
        <v>422</v>
      </c>
      <c r="G69" s="553"/>
      <c r="H69" s="555"/>
      <c r="I69" s="583"/>
      <c r="J69" s="344" t="e">
        <f t="shared" si="0"/>
        <v>#DIV/0!</v>
      </c>
      <c r="K69" s="344" t="e">
        <f t="shared" si="1"/>
        <v>#DIV/0!</v>
      </c>
    </row>
    <row r="70" spans="1:11" ht="14.25" customHeight="1">
      <c r="A70" s="345">
        <v>44</v>
      </c>
      <c r="B70" s="545" t="s">
        <v>1106</v>
      </c>
      <c r="C70" s="368">
        <v>311.2</v>
      </c>
      <c r="D70" s="366">
        <v>721615</v>
      </c>
      <c r="E70" s="353" t="s">
        <v>417</v>
      </c>
      <c r="F70" s="370" t="s">
        <v>423</v>
      </c>
      <c r="G70" s="553"/>
      <c r="H70" s="555"/>
      <c r="I70" s="583"/>
      <c r="J70" s="344" t="e">
        <f t="shared" si="0"/>
        <v>#DIV/0!</v>
      </c>
      <c r="K70" s="344" t="e">
        <f t="shared" si="1"/>
        <v>#DIV/0!</v>
      </c>
    </row>
    <row r="71" spans="1:11" ht="15.75" customHeight="1">
      <c r="A71" s="345">
        <v>45</v>
      </c>
      <c r="B71" s="545" t="s">
        <v>1108</v>
      </c>
      <c r="C71" s="365"/>
      <c r="D71" s="366">
        <v>721700</v>
      </c>
      <c r="E71" s="353"/>
      <c r="F71" s="367" t="s">
        <v>424</v>
      </c>
      <c r="G71" s="553"/>
      <c r="H71" s="553"/>
      <c r="I71" s="581"/>
      <c r="J71" s="344" t="e">
        <f t="shared" si="0"/>
        <v>#DIV/0!</v>
      </c>
      <c r="K71" s="344" t="e">
        <f t="shared" si="1"/>
        <v>#DIV/0!</v>
      </c>
    </row>
    <row r="72" spans="1:11" ht="24.75" customHeight="1">
      <c r="A72" s="345">
        <v>46</v>
      </c>
      <c r="B72" s="545"/>
      <c r="C72" s="365"/>
      <c r="D72" s="686">
        <v>722000</v>
      </c>
      <c r="E72" s="681"/>
      <c r="F72" s="687" t="s">
        <v>425</v>
      </c>
      <c r="G72" s="552">
        <f>SUM(G73+G74+G75+G76+G77+G78+G79)</f>
        <v>0</v>
      </c>
      <c r="H72" s="552">
        <f>SUM(H73+H74+H75+H76+H77+H78+H79)</f>
        <v>0</v>
      </c>
      <c r="I72" s="552">
        <f>SUM(I73+I74+I75+I76+I77+I78+I79)</f>
        <v>0</v>
      </c>
      <c r="J72" s="344" t="e">
        <f t="shared" si="0"/>
        <v>#DIV/0!</v>
      </c>
      <c r="K72" s="344" t="e">
        <f t="shared" si="1"/>
        <v>#DIV/0!</v>
      </c>
    </row>
    <row r="73" spans="1:11">
      <c r="A73" s="345">
        <v>47</v>
      </c>
      <c r="B73" s="545" t="s">
        <v>1109</v>
      </c>
      <c r="C73" s="368">
        <v>142</v>
      </c>
      <c r="D73" s="366">
        <v>722100</v>
      </c>
      <c r="E73" s="353" t="s">
        <v>426</v>
      </c>
      <c r="F73" s="367" t="s">
        <v>427</v>
      </c>
      <c r="G73" s="553"/>
      <c r="H73" s="553"/>
      <c r="I73" s="581"/>
      <c r="J73" s="344" t="e">
        <f t="shared" si="0"/>
        <v>#DIV/0!</v>
      </c>
      <c r="K73" s="344" t="e">
        <f t="shared" si="1"/>
        <v>#DIV/0!</v>
      </c>
    </row>
    <row r="74" spans="1:11">
      <c r="A74" s="345">
        <v>48</v>
      </c>
      <c r="B74" s="545" t="s">
        <v>1109</v>
      </c>
      <c r="C74" s="368">
        <v>142</v>
      </c>
      <c r="D74" s="366">
        <v>722200</v>
      </c>
      <c r="E74" s="353" t="s">
        <v>426</v>
      </c>
      <c r="F74" s="367" t="s">
        <v>428</v>
      </c>
      <c r="G74" s="553"/>
      <c r="H74" s="553"/>
      <c r="I74" s="581"/>
      <c r="J74" s="344" t="e">
        <f t="shared" si="0"/>
        <v>#DIV/0!</v>
      </c>
      <c r="K74" s="344" t="e">
        <f t="shared" si="1"/>
        <v>#DIV/0!</v>
      </c>
    </row>
    <row r="75" spans="1:11">
      <c r="A75" s="345">
        <v>49</v>
      </c>
      <c r="B75" s="545" t="s">
        <v>1109</v>
      </c>
      <c r="C75" s="368">
        <v>142</v>
      </c>
      <c r="D75" s="366">
        <v>722300</v>
      </c>
      <c r="E75" s="353" t="s">
        <v>426</v>
      </c>
      <c r="F75" s="367" t="s">
        <v>429</v>
      </c>
      <c r="G75" s="553"/>
      <c r="H75" s="553"/>
      <c r="I75" s="581"/>
      <c r="J75" s="344" t="e">
        <f t="shared" si="0"/>
        <v>#DIV/0!</v>
      </c>
      <c r="K75" s="344" t="e">
        <f t="shared" si="1"/>
        <v>#DIV/0!</v>
      </c>
    </row>
    <row r="76" spans="1:11">
      <c r="A76" s="345">
        <v>50</v>
      </c>
      <c r="B76" s="545" t="s">
        <v>1109</v>
      </c>
      <c r="C76" s="368">
        <v>142</v>
      </c>
      <c r="D76" s="366">
        <v>722400</v>
      </c>
      <c r="E76" s="353" t="s">
        <v>426</v>
      </c>
      <c r="F76" s="367" t="s">
        <v>430</v>
      </c>
      <c r="G76" s="553"/>
      <c r="H76" s="553"/>
      <c r="I76" s="581"/>
      <c r="J76" s="344" t="e">
        <f t="shared" si="0"/>
        <v>#DIV/0!</v>
      </c>
      <c r="K76" s="344" t="e">
        <f t="shared" si="1"/>
        <v>#DIV/0!</v>
      </c>
    </row>
    <row r="77" spans="1:11" ht="14.25" customHeight="1">
      <c r="A77" s="345">
        <v>51</v>
      </c>
      <c r="B77" s="545" t="s">
        <v>1109</v>
      </c>
      <c r="C77" s="368">
        <v>142</v>
      </c>
      <c r="D77" s="366">
        <v>722500</v>
      </c>
      <c r="E77" s="353" t="s">
        <v>426</v>
      </c>
      <c r="F77" s="367" t="s">
        <v>431</v>
      </c>
      <c r="G77" s="553"/>
      <c r="H77" s="553"/>
      <c r="I77" s="581"/>
      <c r="J77" s="344" t="e">
        <f t="shared" si="0"/>
        <v>#DIV/0!</v>
      </c>
      <c r="K77" s="344" t="e">
        <f t="shared" si="1"/>
        <v>#DIV/0!</v>
      </c>
    </row>
    <row r="78" spans="1:11" ht="26.25" customHeight="1">
      <c r="A78" s="345">
        <v>52</v>
      </c>
      <c r="B78" s="545" t="s">
        <v>1109</v>
      </c>
      <c r="C78" s="368">
        <v>142</v>
      </c>
      <c r="D78" s="366">
        <v>722600</v>
      </c>
      <c r="E78" s="353" t="s">
        <v>426</v>
      </c>
      <c r="F78" s="367" t="s">
        <v>432</v>
      </c>
      <c r="G78" s="553"/>
      <c r="H78" s="553"/>
      <c r="I78" s="584"/>
      <c r="J78" s="344" t="e">
        <f t="shared" si="0"/>
        <v>#DIV/0!</v>
      </c>
      <c r="K78" s="344" t="e">
        <f t="shared" si="1"/>
        <v>#DIV/0!</v>
      </c>
    </row>
    <row r="79" spans="1:11">
      <c r="A79" s="345">
        <v>53</v>
      </c>
      <c r="B79" s="546" t="s">
        <v>1108</v>
      </c>
      <c r="C79" s="371">
        <v>145</v>
      </c>
      <c r="D79" s="372">
        <v>722700</v>
      </c>
      <c r="E79" s="353" t="s">
        <v>433</v>
      </c>
      <c r="F79" s="373" t="s">
        <v>434</v>
      </c>
      <c r="G79" s="557"/>
      <c r="H79" s="557"/>
      <c r="I79" s="585"/>
      <c r="J79" s="344" t="e">
        <f t="shared" si="0"/>
        <v>#DIV/0!</v>
      </c>
      <c r="K79" s="344" t="e">
        <f t="shared" si="1"/>
        <v>#DIV/0!</v>
      </c>
    </row>
    <row r="80" spans="1:11" ht="14.25" customHeight="1">
      <c r="A80" s="345">
        <v>54</v>
      </c>
      <c r="B80" s="546" t="s">
        <v>1102</v>
      </c>
      <c r="C80" s="371">
        <v>3214.2</v>
      </c>
      <c r="D80" s="374">
        <v>722731</v>
      </c>
      <c r="E80" s="375" t="s">
        <v>435</v>
      </c>
      <c r="F80" s="376" t="s">
        <v>436</v>
      </c>
      <c r="G80" s="557"/>
      <c r="H80" s="557"/>
      <c r="I80" s="585"/>
      <c r="J80" s="344" t="e">
        <f t="shared" si="0"/>
        <v>#DIV/0!</v>
      </c>
      <c r="K80" s="344" t="e">
        <f t="shared" si="1"/>
        <v>#DIV/0!</v>
      </c>
    </row>
    <row r="81" spans="1:11" ht="15" customHeight="1">
      <c r="A81" s="345">
        <v>55</v>
      </c>
      <c r="B81" s="546" t="s">
        <v>1108</v>
      </c>
      <c r="C81" s="371">
        <v>145</v>
      </c>
      <c r="D81" s="372">
        <v>722751</v>
      </c>
      <c r="E81" s="353" t="s">
        <v>437</v>
      </c>
      <c r="F81" s="370" t="s">
        <v>438</v>
      </c>
      <c r="G81" s="557"/>
      <c r="H81" s="557"/>
      <c r="I81" s="585"/>
      <c r="J81" s="344" t="e">
        <f t="shared" si="0"/>
        <v>#DIV/0!</v>
      </c>
      <c r="K81" s="344" t="e">
        <f t="shared" si="1"/>
        <v>#DIV/0!</v>
      </c>
    </row>
    <row r="82" spans="1:11">
      <c r="A82" s="345">
        <v>56</v>
      </c>
      <c r="B82" s="546" t="s">
        <v>1108</v>
      </c>
      <c r="C82" s="368">
        <v>143</v>
      </c>
      <c r="D82" s="366">
        <v>723000</v>
      </c>
      <c r="E82" s="353" t="s">
        <v>439</v>
      </c>
      <c r="F82" s="367" t="s">
        <v>440</v>
      </c>
      <c r="G82" s="556"/>
      <c r="H82" s="556"/>
      <c r="I82" s="581"/>
      <c r="J82" s="344" t="e">
        <f t="shared" si="0"/>
        <v>#DIV/0!</v>
      </c>
      <c r="K82" s="344" t="e">
        <f t="shared" si="1"/>
        <v>#DIV/0!</v>
      </c>
    </row>
    <row r="83" spans="1:11">
      <c r="A83" s="345">
        <v>57</v>
      </c>
      <c r="B83" s="545" t="s">
        <v>1110</v>
      </c>
      <c r="C83" s="368">
        <v>145</v>
      </c>
      <c r="D83" s="366">
        <v>777000</v>
      </c>
      <c r="E83" s="353" t="s">
        <v>412</v>
      </c>
      <c r="F83" s="367" t="s">
        <v>739</v>
      </c>
      <c r="G83" s="556"/>
      <c r="H83" s="556"/>
      <c r="I83" s="581"/>
      <c r="J83" s="344" t="e">
        <f t="shared" si="0"/>
        <v>#DIV/0!</v>
      </c>
      <c r="K83" s="344" t="e">
        <f t="shared" si="1"/>
        <v>#DIV/0!</v>
      </c>
    </row>
    <row r="84" spans="1:11" s="379" customFormat="1" ht="24">
      <c r="A84" s="345">
        <v>58</v>
      </c>
      <c r="B84" s="545"/>
      <c r="C84" s="340">
        <v>13</v>
      </c>
      <c r="D84" s="346"/>
      <c r="E84" s="377" t="s">
        <v>441</v>
      </c>
      <c r="F84" s="378" t="s">
        <v>1170</v>
      </c>
      <c r="G84" s="552">
        <f>SUM(G85+G88+G104+G107)</f>
        <v>0</v>
      </c>
      <c r="H84" s="552">
        <f>SUM(H85+H88+H104+H107)</f>
        <v>0</v>
      </c>
      <c r="I84" s="552">
        <f>SUM(I85+I88+I104+I107)</f>
        <v>0</v>
      </c>
      <c r="J84" s="344" t="e">
        <f t="shared" si="0"/>
        <v>#DIV/0!</v>
      </c>
      <c r="K84" s="344" t="e">
        <f t="shared" si="1"/>
        <v>#DIV/0!</v>
      </c>
    </row>
    <row r="85" spans="1:11" ht="24">
      <c r="A85" s="345">
        <v>59</v>
      </c>
      <c r="B85" s="545" t="s">
        <v>1111</v>
      </c>
      <c r="C85" s="368">
        <v>131</v>
      </c>
      <c r="D85" s="351"/>
      <c r="E85" s="380" t="s">
        <v>442</v>
      </c>
      <c r="F85" s="687" t="s">
        <v>443</v>
      </c>
      <c r="G85" s="552">
        <f>SUM(G86:G87)</f>
        <v>0</v>
      </c>
      <c r="H85" s="552">
        <f>SUM(H86:H87)</f>
        <v>0</v>
      </c>
      <c r="I85" s="552">
        <f>SUM(I86:I87)</f>
        <v>0</v>
      </c>
      <c r="J85" s="344" t="e">
        <f t="shared" si="0"/>
        <v>#DIV/0!</v>
      </c>
      <c r="K85" s="344" t="e">
        <f t="shared" si="1"/>
        <v>#DIV/0!</v>
      </c>
    </row>
    <row r="86" spans="1:11" ht="12.75" customHeight="1">
      <c r="A86" s="345">
        <v>60</v>
      </c>
      <c r="B86" s="545" t="s">
        <v>1112</v>
      </c>
      <c r="C86" s="368">
        <v>1311</v>
      </c>
      <c r="D86" s="366">
        <v>731110</v>
      </c>
      <c r="E86" s="381" t="s">
        <v>444</v>
      </c>
      <c r="F86" s="367" t="s">
        <v>445</v>
      </c>
      <c r="G86" s="623"/>
      <c r="H86" s="554"/>
      <c r="I86" s="582"/>
      <c r="J86" s="344" t="e">
        <f t="shared" si="0"/>
        <v>#DIV/0!</v>
      </c>
      <c r="K86" s="344" t="e">
        <f t="shared" si="1"/>
        <v>#DIV/0!</v>
      </c>
    </row>
    <row r="87" spans="1:11" ht="12.75" customHeight="1">
      <c r="A87" s="345">
        <v>61</v>
      </c>
      <c r="B87" s="545" t="s">
        <v>1113</v>
      </c>
      <c r="C87" s="368">
        <v>1321</v>
      </c>
      <c r="D87" s="366">
        <v>731120</v>
      </c>
      <c r="E87" s="381" t="s">
        <v>444</v>
      </c>
      <c r="F87" s="382" t="s">
        <v>446</v>
      </c>
      <c r="G87" s="623"/>
      <c r="H87" s="554"/>
      <c r="I87" s="582"/>
      <c r="J87" s="344" t="e">
        <f t="shared" si="0"/>
        <v>#DIV/0!</v>
      </c>
      <c r="K87" s="344" t="e">
        <f t="shared" si="1"/>
        <v>#DIV/0!</v>
      </c>
    </row>
    <row r="88" spans="1:11" ht="14.25" customHeight="1">
      <c r="A88" s="345">
        <v>62</v>
      </c>
      <c r="B88" s="545" t="s">
        <v>1114</v>
      </c>
      <c r="C88" s="368">
        <v>133</v>
      </c>
      <c r="D88" s="686">
        <v>732100</v>
      </c>
      <c r="E88" s="684" t="s">
        <v>447</v>
      </c>
      <c r="F88" s="688" t="s">
        <v>448</v>
      </c>
      <c r="G88" s="587">
        <f t="shared" ref="G88:H88" si="4">SUM(G89)</f>
        <v>0</v>
      </c>
      <c r="H88" s="587">
        <f t="shared" si="4"/>
        <v>0</v>
      </c>
      <c r="I88" s="587">
        <f>SUM(I89)</f>
        <v>0</v>
      </c>
      <c r="J88" s="344" t="e">
        <f t="shared" si="0"/>
        <v>#DIV/0!</v>
      </c>
      <c r="K88" s="344" t="e">
        <f t="shared" si="1"/>
        <v>#DIV/0!</v>
      </c>
    </row>
    <row r="89" spans="1:11" ht="15.75" customHeight="1">
      <c r="A89" s="345">
        <v>63</v>
      </c>
      <c r="B89" s="545" t="s">
        <v>1114</v>
      </c>
      <c r="C89" s="368">
        <v>1331</v>
      </c>
      <c r="D89" s="366">
        <v>732110</v>
      </c>
      <c r="E89" s="381" t="s">
        <v>444</v>
      </c>
      <c r="F89" s="382" t="s">
        <v>449</v>
      </c>
      <c r="G89" s="555"/>
      <c r="H89" s="553"/>
      <c r="I89" s="581"/>
      <c r="J89" s="344" t="e">
        <f t="shared" si="0"/>
        <v>#DIV/0!</v>
      </c>
      <c r="K89" s="344" t="e">
        <f t="shared" si="1"/>
        <v>#DIV/0!</v>
      </c>
    </row>
    <row r="90" spans="1:11">
      <c r="A90" s="345">
        <v>64</v>
      </c>
      <c r="B90" s="545" t="s">
        <v>1114</v>
      </c>
      <c r="C90" s="368">
        <v>1331</v>
      </c>
      <c r="D90" s="383">
        <v>732111</v>
      </c>
      <c r="E90" s="349" t="s">
        <v>450</v>
      </c>
      <c r="F90" s="384" t="s">
        <v>451</v>
      </c>
      <c r="G90" s="553"/>
      <c r="H90" s="553"/>
      <c r="I90" s="581"/>
      <c r="J90" s="344" t="e">
        <f t="shared" si="0"/>
        <v>#DIV/0!</v>
      </c>
      <c r="K90" s="344" t="e">
        <f t="shared" si="1"/>
        <v>#DIV/0!</v>
      </c>
    </row>
    <row r="91" spans="1:11">
      <c r="A91" s="345">
        <v>65</v>
      </c>
      <c r="B91" s="545" t="s">
        <v>1114</v>
      </c>
      <c r="C91" s="368">
        <v>1331</v>
      </c>
      <c r="D91" s="383">
        <v>732112</v>
      </c>
      <c r="E91" s="385" t="s">
        <v>452</v>
      </c>
      <c r="F91" s="384" t="s">
        <v>453</v>
      </c>
      <c r="G91" s="553"/>
      <c r="H91" s="553"/>
      <c r="I91" s="581"/>
      <c r="J91" s="344" t="e">
        <f t="shared" si="0"/>
        <v>#DIV/0!</v>
      </c>
      <c r="K91" s="344" t="e">
        <f t="shared" si="1"/>
        <v>#DIV/0!</v>
      </c>
    </row>
    <row r="92" spans="1:11">
      <c r="A92" s="345">
        <v>66</v>
      </c>
      <c r="B92" s="545" t="s">
        <v>1114</v>
      </c>
      <c r="C92" s="368">
        <v>1331</v>
      </c>
      <c r="D92" s="383">
        <v>732113</v>
      </c>
      <c r="E92" s="385"/>
      <c r="F92" s="384" t="s">
        <v>454</v>
      </c>
      <c r="G92" s="553"/>
      <c r="H92" s="553"/>
      <c r="I92" s="581"/>
      <c r="J92" s="344" t="e">
        <f t="shared" ref="J92:J155" si="5">SUM(H92/G92)*100</f>
        <v>#DIV/0!</v>
      </c>
      <c r="K92" s="344" t="e">
        <f t="shared" ref="K92:K155" si="6">SUM(H92/I92)*100</f>
        <v>#DIV/0!</v>
      </c>
    </row>
    <row r="93" spans="1:11">
      <c r="A93" s="345">
        <v>67</v>
      </c>
      <c r="B93" s="545" t="s">
        <v>1114</v>
      </c>
      <c r="C93" s="368">
        <v>1331</v>
      </c>
      <c r="D93" s="383">
        <v>732114</v>
      </c>
      <c r="E93" s="385" t="s">
        <v>455</v>
      </c>
      <c r="F93" s="384" t="s">
        <v>456</v>
      </c>
      <c r="G93" s="553"/>
      <c r="H93" s="553"/>
      <c r="I93" s="581"/>
      <c r="J93" s="344" t="e">
        <f t="shared" si="5"/>
        <v>#DIV/0!</v>
      </c>
      <c r="K93" s="344" t="e">
        <f t="shared" si="6"/>
        <v>#DIV/0!</v>
      </c>
    </row>
    <row r="94" spans="1:11">
      <c r="A94" s="345">
        <v>68</v>
      </c>
      <c r="B94" s="545" t="s">
        <v>1114</v>
      </c>
      <c r="C94" s="368">
        <v>1331</v>
      </c>
      <c r="D94" s="383">
        <v>732115</v>
      </c>
      <c r="E94" s="385" t="s">
        <v>457</v>
      </c>
      <c r="F94" s="386" t="s">
        <v>458</v>
      </c>
      <c r="G94" s="553"/>
      <c r="H94" s="553"/>
      <c r="I94" s="581"/>
      <c r="J94" s="344" t="e">
        <f t="shared" si="5"/>
        <v>#DIV/0!</v>
      </c>
      <c r="K94" s="344" t="e">
        <f t="shared" si="6"/>
        <v>#DIV/0!</v>
      </c>
    </row>
    <row r="95" spans="1:11">
      <c r="A95" s="345">
        <v>69</v>
      </c>
      <c r="B95" s="545" t="s">
        <v>1114</v>
      </c>
      <c r="C95" s="368">
        <v>1331</v>
      </c>
      <c r="D95" s="383">
        <v>732116</v>
      </c>
      <c r="E95" s="385" t="s">
        <v>457</v>
      </c>
      <c r="F95" s="386" t="s">
        <v>459</v>
      </c>
      <c r="G95" s="553"/>
      <c r="H95" s="553"/>
      <c r="I95" s="581"/>
      <c r="J95" s="344" t="e">
        <f t="shared" si="5"/>
        <v>#DIV/0!</v>
      </c>
      <c r="K95" s="344" t="e">
        <f t="shared" si="6"/>
        <v>#DIV/0!</v>
      </c>
    </row>
    <row r="96" spans="1:11">
      <c r="A96" s="345">
        <v>70</v>
      </c>
      <c r="B96" s="545" t="s">
        <v>1114</v>
      </c>
      <c r="C96" s="368"/>
      <c r="D96" s="383">
        <v>732120</v>
      </c>
      <c r="E96" s="385"/>
      <c r="F96" s="386" t="s">
        <v>460</v>
      </c>
      <c r="G96" s="553"/>
      <c r="H96" s="553"/>
      <c r="I96" s="624"/>
      <c r="J96" s="344" t="e">
        <f t="shared" si="5"/>
        <v>#DIV/0!</v>
      </c>
      <c r="K96" s="344" t="e">
        <f t="shared" si="6"/>
        <v>#DIV/0!</v>
      </c>
    </row>
    <row r="97" spans="1:11">
      <c r="A97" s="345">
        <v>71</v>
      </c>
      <c r="B97" s="545" t="s">
        <v>1114</v>
      </c>
      <c r="C97" s="368"/>
      <c r="D97" s="383">
        <v>732130</v>
      </c>
      <c r="E97" s="385"/>
      <c r="F97" s="386" t="s">
        <v>461</v>
      </c>
      <c r="G97" s="553"/>
      <c r="H97" s="553"/>
      <c r="I97" s="624"/>
      <c r="J97" s="344" t="e">
        <f t="shared" si="5"/>
        <v>#DIV/0!</v>
      </c>
      <c r="K97" s="344" t="e">
        <f t="shared" si="6"/>
        <v>#DIV/0!</v>
      </c>
    </row>
    <row r="98" spans="1:11">
      <c r="A98" s="345">
        <v>72</v>
      </c>
      <c r="B98" s="545" t="s">
        <v>1114</v>
      </c>
      <c r="C98" s="368"/>
      <c r="D98" s="383">
        <v>732131</v>
      </c>
      <c r="E98" s="385"/>
      <c r="F98" s="386" t="s">
        <v>462</v>
      </c>
      <c r="G98" s="553"/>
      <c r="H98" s="553"/>
      <c r="I98" s="581"/>
      <c r="J98" s="344" t="e">
        <f t="shared" si="5"/>
        <v>#DIV/0!</v>
      </c>
      <c r="K98" s="344" t="e">
        <f t="shared" si="6"/>
        <v>#DIV/0!</v>
      </c>
    </row>
    <row r="99" spans="1:11" ht="13.5" customHeight="1">
      <c r="A99" s="345">
        <v>73</v>
      </c>
      <c r="B99" s="545" t="s">
        <v>1114</v>
      </c>
      <c r="C99" s="368"/>
      <c r="D99" s="383">
        <v>732132</v>
      </c>
      <c r="E99" s="385"/>
      <c r="F99" s="386" t="s">
        <v>463</v>
      </c>
      <c r="G99" s="553"/>
      <c r="H99" s="553"/>
      <c r="I99" s="581"/>
      <c r="J99" s="344" t="e">
        <f t="shared" si="5"/>
        <v>#DIV/0!</v>
      </c>
      <c r="K99" s="344" t="e">
        <f t="shared" si="6"/>
        <v>#DIV/0!</v>
      </c>
    </row>
    <row r="100" spans="1:11">
      <c r="A100" s="345">
        <v>74</v>
      </c>
      <c r="B100" s="545" t="s">
        <v>1114</v>
      </c>
      <c r="C100" s="368"/>
      <c r="D100" s="383">
        <v>732133</v>
      </c>
      <c r="E100" s="385"/>
      <c r="F100" s="386" t="s">
        <v>464</v>
      </c>
      <c r="G100" s="553"/>
      <c r="H100" s="553"/>
      <c r="I100" s="581"/>
      <c r="J100" s="344" t="e">
        <f t="shared" si="5"/>
        <v>#DIV/0!</v>
      </c>
      <c r="K100" s="344" t="e">
        <f t="shared" si="6"/>
        <v>#DIV/0!</v>
      </c>
    </row>
    <row r="101" spans="1:11" ht="13.5" customHeight="1">
      <c r="A101" s="345">
        <v>75</v>
      </c>
      <c r="B101" s="545" t="s">
        <v>1114</v>
      </c>
      <c r="C101" s="368"/>
      <c r="D101" s="383">
        <v>732134</v>
      </c>
      <c r="E101" s="385"/>
      <c r="F101" s="386" t="s">
        <v>465</v>
      </c>
      <c r="G101" s="553"/>
      <c r="H101" s="553"/>
      <c r="I101" s="581"/>
      <c r="J101" s="344" t="e">
        <f t="shared" si="5"/>
        <v>#DIV/0!</v>
      </c>
      <c r="K101" s="344" t="e">
        <f t="shared" si="6"/>
        <v>#DIV/0!</v>
      </c>
    </row>
    <row r="102" spans="1:11" ht="12.75" customHeight="1">
      <c r="A102" s="345">
        <v>76</v>
      </c>
      <c r="B102" s="545" t="s">
        <v>1114</v>
      </c>
      <c r="C102" s="368"/>
      <c r="D102" s="383">
        <v>732140</v>
      </c>
      <c r="E102" s="385"/>
      <c r="F102" s="386" t="s">
        <v>466</v>
      </c>
      <c r="G102" s="553"/>
      <c r="H102" s="553"/>
      <c r="I102" s="581"/>
      <c r="J102" s="344" t="e">
        <f t="shared" si="5"/>
        <v>#DIV/0!</v>
      </c>
      <c r="K102" s="344" t="e">
        <f t="shared" si="6"/>
        <v>#DIV/0!</v>
      </c>
    </row>
    <row r="103" spans="1:11" ht="14.25" customHeight="1">
      <c r="A103" s="345">
        <v>77</v>
      </c>
      <c r="B103" s="545" t="s">
        <v>1114</v>
      </c>
      <c r="C103" s="365"/>
      <c r="D103" s="387" t="s">
        <v>467</v>
      </c>
      <c r="E103" s="388" t="s">
        <v>468</v>
      </c>
      <c r="F103" s="389" t="s">
        <v>469</v>
      </c>
      <c r="G103" s="553"/>
      <c r="H103" s="553"/>
      <c r="I103" s="581"/>
      <c r="J103" s="344" t="e">
        <f t="shared" si="5"/>
        <v>#DIV/0!</v>
      </c>
      <c r="K103" s="344" t="e">
        <f t="shared" si="6"/>
        <v>#DIV/0!</v>
      </c>
    </row>
    <row r="104" spans="1:11">
      <c r="A104" s="345">
        <v>78</v>
      </c>
      <c r="B104" s="545" t="s">
        <v>1115</v>
      </c>
      <c r="C104" s="390">
        <v>144</v>
      </c>
      <c r="D104" s="366">
        <v>733100</v>
      </c>
      <c r="E104" s="352" t="s">
        <v>470</v>
      </c>
      <c r="F104" s="391" t="s">
        <v>471</v>
      </c>
      <c r="G104" s="556"/>
      <c r="H104" s="556"/>
      <c r="I104" s="624"/>
      <c r="J104" s="344" t="e">
        <f t="shared" si="5"/>
        <v>#DIV/0!</v>
      </c>
      <c r="K104" s="344" t="e">
        <f t="shared" si="6"/>
        <v>#DIV/0!</v>
      </c>
    </row>
    <row r="105" spans="1:11">
      <c r="A105" s="345">
        <v>79</v>
      </c>
      <c r="B105" s="545" t="s">
        <v>1108</v>
      </c>
      <c r="C105" s="368">
        <v>1441</v>
      </c>
      <c r="D105" s="383">
        <v>733110</v>
      </c>
      <c r="E105" s="349" t="s">
        <v>472</v>
      </c>
      <c r="F105" s="392" t="s">
        <v>473</v>
      </c>
      <c r="G105" s="555"/>
      <c r="H105" s="553"/>
      <c r="I105" s="581"/>
      <c r="J105" s="344" t="e">
        <f t="shared" si="5"/>
        <v>#DIV/0!</v>
      </c>
      <c r="K105" s="344" t="e">
        <f t="shared" si="6"/>
        <v>#DIV/0!</v>
      </c>
    </row>
    <row r="106" spans="1:11">
      <c r="A106" s="345">
        <v>80</v>
      </c>
      <c r="B106" s="545" t="s">
        <v>1108</v>
      </c>
      <c r="C106" s="368">
        <v>1441</v>
      </c>
      <c r="D106" s="383">
        <v>733120</v>
      </c>
      <c r="E106" s="352" t="s">
        <v>474</v>
      </c>
      <c r="F106" s="359" t="s">
        <v>475</v>
      </c>
      <c r="G106" s="555"/>
      <c r="H106" s="553"/>
      <c r="I106" s="581"/>
      <c r="J106" s="344" t="e">
        <f t="shared" si="5"/>
        <v>#DIV/0!</v>
      </c>
      <c r="K106" s="344" t="e">
        <f t="shared" si="6"/>
        <v>#DIV/0!</v>
      </c>
    </row>
    <row r="107" spans="1:11">
      <c r="A107" s="345">
        <v>81</v>
      </c>
      <c r="B107" s="545" t="s">
        <v>1116</v>
      </c>
      <c r="C107" s="368"/>
      <c r="D107" s="366">
        <v>741000</v>
      </c>
      <c r="E107" s="349"/>
      <c r="F107" s="378" t="s">
        <v>476</v>
      </c>
      <c r="G107" s="552">
        <f>SUM(G108+G111+G119)</f>
        <v>0</v>
      </c>
      <c r="H107" s="552">
        <f>SUM(H108+H111+H119)</f>
        <v>0</v>
      </c>
      <c r="I107" s="552">
        <f>SUM(I108+I111+I119)</f>
        <v>0</v>
      </c>
      <c r="J107" s="344" t="e">
        <f t="shared" si="5"/>
        <v>#DIV/0!</v>
      </c>
      <c r="K107" s="344" t="e">
        <f t="shared" si="6"/>
        <v>#DIV/0!</v>
      </c>
    </row>
    <row r="108" spans="1:11" ht="24">
      <c r="A108" s="345">
        <v>82</v>
      </c>
      <c r="B108" s="545" t="s">
        <v>1116</v>
      </c>
      <c r="C108" s="368"/>
      <c r="D108" s="686">
        <v>741100</v>
      </c>
      <c r="E108" s="684"/>
      <c r="F108" s="682" t="s">
        <v>477</v>
      </c>
      <c r="G108" s="558">
        <f>SUM(G109:G110)</f>
        <v>0</v>
      </c>
      <c r="H108" s="558">
        <f t="shared" ref="H108:I108" si="7">SUM(H109:H110)</f>
        <v>0</v>
      </c>
      <c r="I108" s="558">
        <f t="shared" si="7"/>
        <v>0</v>
      </c>
      <c r="J108" s="344" t="e">
        <f t="shared" si="5"/>
        <v>#DIV/0!</v>
      </c>
      <c r="K108" s="344" t="e">
        <f t="shared" si="6"/>
        <v>#DIV/0!</v>
      </c>
    </row>
    <row r="109" spans="1:11">
      <c r="A109" s="345">
        <v>83</v>
      </c>
      <c r="B109" s="545" t="s">
        <v>1117</v>
      </c>
      <c r="C109" s="368"/>
      <c r="D109" s="366">
        <v>741110</v>
      </c>
      <c r="E109" s="352"/>
      <c r="F109" s="393" t="s">
        <v>860</v>
      </c>
      <c r="G109" s="556"/>
      <c r="H109" s="553"/>
      <c r="I109" s="581"/>
      <c r="J109" s="344" t="e">
        <f t="shared" si="5"/>
        <v>#DIV/0!</v>
      </c>
      <c r="K109" s="344" t="e">
        <f t="shared" si="6"/>
        <v>#DIV/0!</v>
      </c>
    </row>
    <row r="110" spans="1:11">
      <c r="A110" s="345">
        <v>84</v>
      </c>
      <c r="B110" s="545" t="s">
        <v>1118</v>
      </c>
      <c r="C110" s="368"/>
      <c r="D110" s="366">
        <v>741120</v>
      </c>
      <c r="E110" s="352"/>
      <c r="F110" s="393" t="s">
        <v>861</v>
      </c>
      <c r="G110" s="556"/>
      <c r="H110" s="553"/>
      <c r="I110" s="581"/>
      <c r="J110" s="344" t="e">
        <f t="shared" si="5"/>
        <v>#DIV/0!</v>
      </c>
      <c r="K110" s="344" t="e">
        <f t="shared" si="6"/>
        <v>#DIV/0!</v>
      </c>
    </row>
    <row r="111" spans="1:11">
      <c r="A111" s="345">
        <v>85</v>
      </c>
      <c r="B111" s="545" t="s">
        <v>1119</v>
      </c>
      <c r="C111" s="368"/>
      <c r="D111" s="686">
        <v>742100</v>
      </c>
      <c r="E111" s="680"/>
      <c r="F111" s="689" t="s">
        <v>478</v>
      </c>
      <c r="G111" s="559">
        <f>SUM(G112)</f>
        <v>0</v>
      </c>
      <c r="H111" s="559">
        <f>SUM(H112)</f>
        <v>0</v>
      </c>
      <c r="I111" s="559">
        <f>SUM(I112)</f>
        <v>0</v>
      </c>
      <c r="J111" s="344" t="e">
        <f t="shared" si="5"/>
        <v>#DIV/0!</v>
      </c>
      <c r="K111" s="344" t="e">
        <f t="shared" si="6"/>
        <v>#DIV/0!</v>
      </c>
    </row>
    <row r="112" spans="1:11">
      <c r="A112" s="345">
        <v>86</v>
      </c>
      <c r="B112" s="545" t="s">
        <v>1119</v>
      </c>
      <c r="C112" s="368"/>
      <c r="D112" s="366">
        <v>742110</v>
      </c>
      <c r="E112" s="352"/>
      <c r="F112" s="393" t="s">
        <v>862</v>
      </c>
      <c r="G112" s="553"/>
      <c r="H112" s="553"/>
      <c r="I112" s="581"/>
      <c r="J112" s="344" t="e">
        <f t="shared" si="5"/>
        <v>#DIV/0!</v>
      </c>
      <c r="K112" s="344" t="e">
        <f t="shared" si="6"/>
        <v>#DIV/0!</v>
      </c>
    </row>
    <row r="113" spans="1:11">
      <c r="A113" s="345">
        <v>87</v>
      </c>
      <c r="B113" s="545" t="s">
        <v>1119</v>
      </c>
      <c r="C113" s="368"/>
      <c r="D113" s="383">
        <v>742111</v>
      </c>
      <c r="E113" s="352"/>
      <c r="F113" s="359" t="s">
        <v>479</v>
      </c>
      <c r="G113" s="553"/>
      <c r="H113" s="553"/>
      <c r="I113" s="581"/>
      <c r="J113" s="344" t="e">
        <f t="shared" si="5"/>
        <v>#DIV/0!</v>
      </c>
      <c r="K113" s="344" t="e">
        <f t="shared" si="6"/>
        <v>#DIV/0!</v>
      </c>
    </row>
    <row r="114" spans="1:11">
      <c r="A114" s="345">
        <v>88</v>
      </c>
      <c r="B114" s="545" t="s">
        <v>1119</v>
      </c>
      <c r="C114" s="368"/>
      <c r="D114" s="383">
        <v>742112</v>
      </c>
      <c r="E114" s="352"/>
      <c r="F114" s="359" t="s">
        <v>480</v>
      </c>
      <c r="G114" s="553"/>
      <c r="H114" s="553"/>
      <c r="I114" s="581"/>
      <c r="J114" s="344" t="e">
        <f t="shared" si="5"/>
        <v>#DIV/0!</v>
      </c>
      <c r="K114" s="344" t="e">
        <f t="shared" si="6"/>
        <v>#DIV/0!</v>
      </c>
    </row>
    <row r="115" spans="1:11">
      <c r="A115" s="345">
        <v>89</v>
      </c>
      <c r="B115" s="545" t="s">
        <v>1119</v>
      </c>
      <c r="C115" s="368"/>
      <c r="D115" s="383">
        <v>742113</v>
      </c>
      <c r="E115" s="352"/>
      <c r="F115" s="359" t="s">
        <v>481</v>
      </c>
      <c r="G115" s="553"/>
      <c r="H115" s="553"/>
      <c r="I115" s="581"/>
      <c r="J115" s="344" t="e">
        <f t="shared" si="5"/>
        <v>#DIV/0!</v>
      </c>
      <c r="K115" s="344" t="e">
        <f t="shared" si="6"/>
        <v>#DIV/0!</v>
      </c>
    </row>
    <row r="116" spans="1:11">
      <c r="A116" s="345">
        <v>90</v>
      </c>
      <c r="B116" s="545" t="s">
        <v>1119</v>
      </c>
      <c r="C116" s="368"/>
      <c r="D116" s="383">
        <v>742114</v>
      </c>
      <c r="E116" s="352"/>
      <c r="F116" s="359" t="s">
        <v>482</v>
      </c>
      <c r="G116" s="553"/>
      <c r="H116" s="553"/>
      <c r="I116" s="581"/>
      <c r="J116" s="344" t="e">
        <f t="shared" si="5"/>
        <v>#DIV/0!</v>
      </c>
      <c r="K116" s="344" t="e">
        <f t="shared" si="6"/>
        <v>#DIV/0!</v>
      </c>
    </row>
    <row r="117" spans="1:11">
      <c r="A117" s="345">
        <v>91</v>
      </c>
      <c r="B117" s="545" t="s">
        <v>1119</v>
      </c>
      <c r="C117" s="368"/>
      <c r="D117" s="383">
        <v>742115</v>
      </c>
      <c r="E117" s="352"/>
      <c r="F117" s="359" t="s">
        <v>483</v>
      </c>
      <c r="G117" s="553"/>
      <c r="H117" s="553"/>
      <c r="I117" s="581"/>
      <c r="J117" s="344" t="e">
        <f t="shared" si="5"/>
        <v>#DIV/0!</v>
      </c>
      <c r="K117" s="344" t="e">
        <f t="shared" si="6"/>
        <v>#DIV/0!</v>
      </c>
    </row>
    <row r="118" spans="1:11">
      <c r="A118" s="345">
        <v>92</v>
      </c>
      <c r="B118" s="545" t="s">
        <v>1119</v>
      </c>
      <c r="C118" s="368"/>
      <c r="D118" s="383">
        <v>742116</v>
      </c>
      <c r="E118" s="352"/>
      <c r="F118" s="359" t="s">
        <v>484</v>
      </c>
      <c r="G118" s="553"/>
      <c r="H118" s="553"/>
      <c r="I118" s="581"/>
      <c r="J118" s="344" t="e">
        <f t="shared" si="5"/>
        <v>#DIV/0!</v>
      </c>
      <c r="K118" s="344" t="e">
        <f t="shared" si="6"/>
        <v>#DIV/0!</v>
      </c>
    </row>
    <row r="119" spans="1:11">
      <c r="A119" s="345">
        <v>93</v>
      </c>
      <c r="B119" s="545" t="s">
        <v>1120</v>
      </c>
      <c r="C119" s="368"/>
      <c r="D119" s="366">
        <v>742200</v>
      </c>
      <c r="E119" s="352"/>
      <c r="F119" s="393" t="s">
        <v>863</v>
      </c>
      <c r="G119" s="553"/>
      <c r="H119" s="553"/>
      <c r="I119" s="581"/>
      <c r="J119" s="344" t="e">
        <f t="shared" si="5"/>
        <v>#DIV/0!</v>
      </c>
      <c r="K119" s="344" t="e">
        <f t="shared" si="6"/>
        <v>#DIV/0!</v>
      </c>
    </row>
    <row r="120" spans="1:11" s="327" customFormat="1" ht="20.25" customHeight="1">
      <c r="A120" s="549">
        <v>94</v>
      </c>
      <c r="B120" s="549"/>
      <c r="C120" s="549">
        <v>2</v>
      </c>
      <c r="D120" s="549"/>
      <c r="E120" s="353"/>
      <c r="F120" s="348" t="s">
        <v>485</v>
      </c>
      <c r="G120" s="551">
        <f>SUM(G121+G135+G137+G192+G197)</f>
        <v>0</v>
      </c>
      <c r="H120" s="551">
        <f t="shared" ref="H120:I120" si="8">SUM(H121+H135+H137+H192+H197)</f>
        <v>0</v>
      </c>
      <c r="I120" s="551">
        <f t="shared" si="8"/>
        <v>0</v>
      </c>
      <c r="J120" s="659" t="e">
        <f t="shared" si="5"/>
        <v>#DIV/0!</v>
      </c>
      <c r="K120" s="659" t="e">
        <f t="shared" si="6"/>
        <v>#DIV/0!</v>
      </c>
    </row>
    <row r="121" spans="1:11" s="327" customFormat="1" ht="26.25" customHeight="1">
      <c r="A121" s="345">
        <v>95</v>
      </c>
      <c r="B121" s="545"/>
      <c r="C121" s="345">
        <v>21</v>
      </c>
      <c r="D121" s="394" t="s">
        <v>486</v>
      </c>
      <c r="E121" s="353"/>
      <c r="F121" s="350" t="s">
        <v>680</v>
      </c>
      <c r="G121" s="559">
        <f>SUM(G122+G134)</f>
        <v>0</v>
      </c>
      <c r="H121" s="559">
        <f t="shared" ref="H121" si="9">SUM(H122+H134)</f>
        <v>0</v>
      </c>
      <c r="I121" s="657">
        <f>SUM(I122+I134)</f>
        <v>0</v>
      </c>
      <c r="J121" s="344" t="e">
        <f t="shared" si="5"/>
        <v>#DIV/0!</v>
      </c>
      <c r="K121" s="344" t="e">
        <f t="shared" si="6"/>
        <v>#DIV/0!</v>
      </c>
    </row>
    <row r="122" spans="1:11" s="327" customFormat="1" ht="12" customHeight="1">
      <c r="A122" s="345">
        <v>96</v>
      </c>
      <c r="B122" s="545" t="s">
        <v>1121</v>
      </c>
      <c r="C122" s="345">
        <v>211</v>
      </c>
      <c r="D122" s="686">
        <v>611000</v>
      </c>
      <c r="E122" s="681" t="s">
        <v>487</v>
      </c>
      <c r="F122" s="681" t="s">
        <v>681</v>
      </c>
      <c r="G122" s="559">
        <f>SUM(G123+G128)</f>
        <v>0</v>
      </c>
      <c r="H122" s="559">
        <f t="shared" ref="H122" si="10">SUM(H123+H128)</f>
        <v>0</v>
      </c>
      <c r="I122" s="587">
        <f>SUM(I123+I128)</f>
        <v>0</v>
      </c>
      <c r="J122" s="344" t="e">
        <f t="shared" si="5"/>
        <v>#DIV/0!</v>
      </c>
      <c r="K122" s="344" t="e">
        <f t="shared" si="6"/>
        <v>#DIV/0!</v>
      </c>
    </row>
    <row r="123" spans="1:11" s="327" customFormat="1" ht="12">
      <c r="A123" s="345">
        <v>97</v>
      </c>
      <c r="B123" s="545" t="s">
        <v>1121</v>
      </c>
      <c r="C123" s="345">
        <v>211</v>
      </c>
      <c r="D123" s="351">
        <v>611100</v>
      </c>
      <c r="E123" s="395" t="s">
        <v>488</v>
      </c>
      <c r="F123" s="354" t="s">
        <v>950</v>
      </c>
      <c r="G123" s="553"/>
      <c r="H123" s="553"/>
      <c r="I123" s="581"/>
      <c r="J123" s="344" t="e">
        <f t="shared" si="5"/>
        <v>#DIV/0!</v>
      </c>
      <c r="K123" s="344" t="e">
        <f t="shared" si="6"/>
        <v>#DIV/0!</v>
      </c>
    </row>
    <row r="124" spans="1:11" s="327" customFormat="1" ht="12">
      <c r="A124" s="345">
        <v>98</v>
      </c>
      <c r="B124" s="545"/>
      <c r="C124" s="345"/>
      <c r="D124" s="351">
        <v>611130</v>
      </c>
      <c r="E124" s="395"/>
      <c r="F124" s="396" t="s">
        <v>489</v>
      </c>
      <c r="G124" s="553"/>
      <c r="H124" s="553"/>
      <c r="I124" s="581"/>
      <c r="J124" s="344" t="e">
        <f t="shared" si="5"/>
        <v>#DIV/0!</v>
      </c>
      <c r="K124" s="344" t="e">
        <f t="shared" si="6"/>
        <v>#DIV/0!</v>
      </c>
    </row>
    <row r="125" spans="1:11" s="327" customFormat="1" ht="29.25" customHeight="1">
      <c r="A125" s="345">
        <v>99</v>
      </c>
      <c r="B125" s="545" t="s">
        <v>1121</v>
      </c>
      <c r="C125" s="351">
        <v>273</v>
      </c>
      <c r="D125" s="351">
        <v>611154</v>
      </c>
      <c r="E125" s="395" t="s">
        <v>490</v>
      </c>
      <c r="F125" s="397" t="s">
        <v>491</v>
      </c>
      <c r="G125" s="553"/>
      <c r="H125" s="553"/>
      <c r="I125" s="581"/>
      <c r="J125" s="344" t="e">
        <f t="shared" si="5"/>
        <v>#DIV/0!</v>
      </c>
      <c r="K125" s="344" t="e">
        <f t="shared" si="6"/>
        <v>#DIV/0!</v>
      </c>
    </row>
    <row r="126" spans="1:11" s="327" customFormat="1" ht="28.5" customHeight="1">
      <c r="A126" s="345">
        <v>100</v>
      </c>
      <c r="B126" s="545" t="s">
        <v>1121</v>
      </c>
      <c r="C126" s="351">
        <v>273</v>
      </c>
      <c r="D126" s="351">
        <v>611155</v>
      </c>
      <c r="E126" s="395" t="s">
        <v>490</v>
      </c>
      <c r="F126" s="397" t="s">
        <v>492</v>
      </c>
      <c r="G126" s="553"/>
      <c r="H126" s="553"/>
      <c r="I126" s="581"/>
      <c r="J126" s="344" t="e">
        <f t="shared" si="5"/>
        <v>#DIV/0!</v>
      </c>
      <c r="K126" s="344" t="e">
        <f t="shared" si="6"/>
        <v>#DIV/0!</v>
      </c>
    </row>
    <row r="127" spans="1:11" s="327" customFormat="1" ht="28.5" customHeight="1">
      <c r="A127" s="345">
        <v>101</v>
      </c>
      <c r="B127" s="545" t="s">
        <v>1121</v>
      </c>
      <c r="C127" s="351">
        <v>273</v>
      </c>
      <c r="D127" s="351">
        <v>611156</v>
      </c>
      <c r="E127" s="395" t="s">
        <v>490</v>
      </c>
      <c r="F127" s="397" t="s">
        <v>493</v>
      </c>
      <c r="G127" s="553"/>
      <c r="H127" s="553"/>
      <c r="I127" s="581"/>
      <c r="J127" s="344" t="e">
        <f t="shared" si="5"/>
        <v>#DIV/0!</v>
      </c>
      <c r="K127" s="344" t="e">
        <f t="shared" si="6"/>
        <v>#DIV/0!</v>
      </c>
    </row>
    <row r="128" spans="1:11" s="327" customFormat="1" ht="12">
      <c r="A128" s="345">
        <v>102</v>
      </c>
      <c r="B128" s="545" t="s">
        <v>1121</v>
      </c>
      <c r="C128" s="351">
        <v>211</v>
      </c>
      <c r="D128" s="351">
        <v>611200</v>
      </c>
      <c r="E128" s="395" t="s">
        <v>490</v>
      </c>
      <c r="F128" s="354" t="s">
        <v>494</v>
      </c>
      <c r="G128" s="553"/>
      <c r="H128" s="553"/>
      <c r="I128" s="581"/>
      <c r="J128" s="344" t="e">
        <f t="shared" si="5"/>
        <v>#DIV/0!</v>
      </c>
      <c r="K128" s="344" t="e">
        <f t="shared" si="6"/>
        <v>#DIV/0!</v>
      </c>
    </row>
    <row r="129" spans="1:11" s="327" customFormat="1" ht="15.75" customHeight="1">
      <c r="A129" s="345">
        <v>103</v>
      </c>
      <c r="B129" s="545" t="s">
        <v>1122</v>
      </c>
      <c r="C129" s="351">
        <v>273</v>
      </c>
      <c r="D129" s="351">
        <v>611225</v>
      </c>
      <c r="E129" s="395" t="s">
        <v>490</v>
      </c>
      <c r="F129" s="397" t="s">
        <v>495</v>
      </c>
      <c r="G129" s="553"/>
      <c r="H129" s="553"/>
      <c r="I129" s="581"/>
      <c r="J129" s="344" t="e">
        <f t="shared" si="5"/>
        <v>#DIV/0!</v>
      </c>
      <c r="K129" s="344" t="e">
        <f t="shared" si="6"/>
        <v>#DIV/0!</v>
      </c>
    </row>
    <row r="130" spans="1:11" s="327" customFormat="1" ht="18" customHeight="1">
      <c r="A130" s="345">
        <v>104</v>
      </c>
      <c r="B130" s="545" t="s">
        <v>1121</v>
      </c>
      <c r="C130" s="351">
        <v>282</v>
      </c>
      <c r="D130" s="351">
        <v>611226</v>
      </c>
      <c r="E130" s="395" t="s">
        <v>490</v>
      </c>
      <c r="F130" s="397" t="s">
        <v>496</v>
      </c>
      <c r="G130" s="553"/>
      <c r="H130" s="553"/>
      <c r="I130" s="581"/>
      <c r="J130" s="344" t="e">
        <f t="shared" si="5"/>
        <v>#DIV/0!</v>
      </c>
      <c r="K130" s="344" t="e">
        <f t="shared" si="6"/>
        <v>#DIV/0!</v>
      </c>
    </row>
    <row r="131" spans="1:11" s="327" customFormat="1" ht="14.25" customHeight="1">
      <c r="A131" s="345">
        <v>105</v>
      </c>
      <c r="B131" s="545" t="s">
        <v>1122</v>
      </c>
      <c r="C131" s="351">
        <v>273</v>
      </c>
      <c r="D131" s="351">
        <v>611227</v>
      </c>
      <c r="E131" s="395" t="s">
        <v>490</v>
      </c>
      <c r="F131" s="397" t="s">
        <v>497</v>
      </c>
      <c r="G131" s="553"/>
      <c r="H131" s="553"/>
      <c r="I131" s="581"/>
      <c r="J131" s="344" t="e">
        <f t="shared" si="5"/>
        <v>#DIV/0!</v>
      </c>
      <c r="K131" s="344" t="e">
        <f t="shared" si="6"/>
        <v>#DIV/0!</v>
      </c>
    </row>
    <row r="132" spans="1:11" s="327" customFormat="1" ht="14.25" customHeight="1">
      <c r="A132" s="345">
        <v>106</v>
      </c>
      <c r="B132" s="545" t="s">
        <v>1122</v>
      </c>
      <c r="C132" s="351">
        <v>273</v>
      </c>
      <c r="D132" s="351">
        <v>611228</v>
      </c>
      <c r="E132" s="395" t="s">
        <v>490</v>
      </c>
      <c r="F132" s="397" t="s">
        <v>498</v>
      </c>
      <c r="G132" s="553"/>
      <c r="H132" s="553"/>
      <c r="I132" s="581"/>
      <c r="J132" s="344" t="e">
        <f t="shared" si="5"/>
        <v>#DIV/0!</v>
      </c>
      <c r="K132" s="344" t="e">
        <f t="shared" si="6"/>
        <v>#DIV/0!</v>
      </c>
    </row>
    <row r="133" spans="1:11" s="327" customFormat="1" ht="15" customHeight="1">
      <c r="A133" s="345">
        <v>107</v>
      </c>
      <c r="B133" s="545" t="s">
        <v>1122</v>
      </c>
      <c r="C133" s="351">
        <v>273</v>
      </c>
      <c r="D133" s="351">
        <v>611229</v>
      </c>
      <c r="E133" s="395" t="s">
        <v>490</v>
      </c>
      <c r="F133" s="397" t="s">
        <v>499</v>
      </c>
      <c r="G133" s="553"/>
      <c r="H133" s="553"/>
      <c r="I133" s="581"/>
      <c r="J133" s="344" t="e">
        <f t="shared" si="5"/>
        <v>#DIV/0!</v>
      </c>
      <c r="K133" s="344" t="e">
        <f t="shared" si="6"/>
        <v>#DIV/0!</v>
      </c>
    </row>
    <row r="134" spans="1:11" s="327" customFormat="1" ht="15" customHeight="1">
      <c r="A134" s="345">
        <v>108</v>
      </c>
      <c r="B134" s="545" t="s">
        <v>1123</v>
      </c>
      <c r="C134" s="345">
        <v>212</v>
      </c>
      <c r="D134" s="679">
        <v>612000</v>
      </c>
      <c r="E134" s="690" t="s">
        <v>500</v>
      </c>
      <c r="F134" s="687" t="s">
        <v>953</v>
      </c>
      <c r="G134" s="559"/>
      <c r="H134" s="559"/>
      <c r="I134" s="691"/>
      <c r="J134" s="344" t="e">
        <f t="shared" si="5"/>
        <v>#DIV/0!</v>
      </c>
      <c r="K134" s="344" t="e">
        <f t="shared" si="6"/>
        <v>#DIV/0!</v>
      </c>
    </row>
    <row r="135" spans="1:11" s="327" customFormat="1" ht="12" customHeight="1">
      <c r="A135" s="345">
        <v>109</v>
      </c>
      <c r="B135" s="545" t="s">
        <v>1124</v>
      </c>
      <c r="C135" s="365">
        <v>22</v>
      </c>
      <c r="D135" s="686">
        <v>613000</v>
      </c>
      <c r="E135" s="692" t="s">
        <v>501</v>
      </c>
      <c r="F135" s="687" t="s">
        <v>502</v>
      </c>
      <c r="G135" s="559"/>
      <c r="H135" s="559"/>
      <c r="I135" s="691"/>
      <c r="J135" s="344" t="e">
        <f t="shared" si="5"/>
        <v>#DIV/0!</v>
      </c>
      <c r="K135" s="344" t="e">
        <f t="shared" si="6"/>
        <v>#DIV/0!</v>
      </c>
    </row>
    <row r="136" spans="1:11" s="327" customFormat="1" ht="16.5" customHeight="1">
      <c r="A136" s="345">
        <v>110</v>
      </c>
      <c r="B136" s="545" t="s">
        <v>1125</v>
      </c>
      <c r="C136" s="365"/>
      <c r="D136" s="366">
        <v>613960</v>
      </c>
      <c r="E136" s="398" t="s">
        <v>503</v>
      </c>
      <c r="F136" s="370" t="s">
        <v>504</v>
      </c>
      <c r="G136" s="553"/>
      <c r="H136" s="553"/>
      <c r="I136" s="581"/>
      <c r="J136" s="344" t="e">
        <f t="shared" si="5"/>
        <v>#DIV/0!</v>
      </c>
      <c r="K136" s="344" t="e">
        <f t="shared" si="6"/>
        <v>#DIV/0!</v>
      </c>
    </row>
    <row r="137" spans="1:11" s="327" customFormat="1" ht="13.5" customHeight="1">
      <c r="A137" s="345">
        <v>111</v>
      </c>
      <c r="B137" s="545"/>
      <c r="C137" s="345"/>
      <c r="D137" s="351"/>
      <c r="E137" s="353" t="s">
        <v>505</v>
      </c>
      <c r="F137" s="350" t="s">
        <v>506</v>
      </c>
      <c r="G137" s="559">
        <f>SUM(G138+G14)</f>
        <v>0</v>
      </c>
      <c r="H137" s="559">
        <f t="shared" ref="H137" si="11">SUM(H138+H174)</f>
        <v>0</v>
      </c>
      <c r="I137" s="587">
        <f>SUM(I138+I174)</f>
        <v>0</v>
      </c>
      <c r="J137" s="344" t="e">
        <f t="shared" si="5"/>
        <v>#DIV/0!</v>
      </c>
      <c r="K137" s="344" t="e">
        <f t="shared" si="6"/>
        <v>#DIV/0!</v>
      </c>
    </row>
    <row r="138" spans="1:11" s="400" customFormat="1" ht="27" customHeight="1">
      <c r="A138" s="345">
        <v>112</v>
      </c>
      <c r="B138" s="545"/>
      <c r="C138" s="399"/>
      <c r="D138" s="686">
        <v>614000</v>
      </c>
      <c r="E138" s="693" t="s">
        <v>507</v>
      </c>
      <c r="F138" s="687" t="s">
        <v>508</v>
      </c>
      <c r="G138" s="694">
        <f>SUM(G139+G156+G168+G169+G170+G171+G172+G173)</f>
        <v>0</v>
      </c>
      <c r="H138" s="694">
        <f>SUM(H139+H156+H168+H169+H170+H171+H172+H173)</f>
        <v>0</v>
      </c>
      <c r="I138" s="694">
        <f>SUM(I139+I156+I168+I169+I170+I171+I172+I173)</f>
        <v>0</v>
      </c>
      <c r="J138" s="344" t="e">
        <f t="shared" si="5"/>
        <v>#DIV/0!</v>
      </c>
      <c r="K138" s="344" t="e">
        <f t="shared" si="6"/>
        <v>#DIV/0!</v>
      </c>
    </row>
    <row r="139" spans="1:11" s="327" customFormat="1" ht="12.75" customHeight="1">
      <c r="A139" s="345">
        <v>113</v>
      </c>
      <c r="B139" s="545" t="s">
        <v>1126</v>
      </c>
      <c r="C139" s="365">
        <v>2631</v>
      </c>
      <c r="D139" s="686">
        <v>614100</v>
      </c>
      <c r="E139" s="695" t="s">
        <v>509</v>
      </c>
      <c r="F139" s="696" t="s">
        <v>510</v>
      </c>
      <c r="G139" s="558"/>
      <c r="H139" s="559"/>
      <c r="I139" s="587"/>
      <c r="J139" s="344" t="e">
        <f t="shared" si="5"/>
        <v>#DIV/0!</v>
      </c>
      <c r="K139" s="344" t="e">
        <f t="shared" si="6"/>
        <v>#DIV/0!</v>
      </c>
    </row>
    <row r="140" spans="1:11" s="327" customFormat="1" ht="14.25" customHeight="1">
      <c r="A140" s="345">
        <v>114</v>
      </c>
      <c r="B140" s="545" t="s">
        <v>1126</v>
      </c>
      <c r="C140" s="368">
        <v>2631</v>
      </c>
      <c r="D140" s="383">
        <v>614111</v>
      </c>
      <c r="E140" s="401" t="s">
        <v>450</v>
      </c>
      <c r="F140" s="402" t="s">
        <v>511</v>
      </c>
      <c r="G140" s="555"/>
      <c r="H140" s="553"/>
      <c r="I140" s="581"/>
      <c r="J140" s="344" t="e">
        <f t="shared" si="5"/>
        <v>#DIV/0!</v>
      </c>
      <c r="K140" s="344" t="e">
        <f t="shared" si="6"/>
        <v>#DIV/0!</v>
      </c>
    </row>
    <row r="141" spans="1:11" s="327" customFormat="1" ht="15" customHeight="1">
      <c r="A141" s="345">
        <v>115</v>
      </c>
      <c r="B141" s="545" t="s">
        <v>1126</v>
      </c>
      <c r="C141" s="368">
        <v>2631</v>
      </c>
      <c r="D141" s="383">
        <v>614112</v>
      </c>
      <c r="E141" s="401" t="s">
        <v>452</v>
      </c>
      <c r="F141" s="402" t="s">
        <v>512</v>
      </c>
      <c r="G141" s="555"/>
      <c r="H141" s="553"/>
      <c r="I141" s="581"/>
      <c r="J141" s="344" t="e">
        <f t="shared" si="5"/>
        <v>#DIV/0!</v>
      </c>
      <c r="K141" s="344" t="e">
        <f t="shared" si="6"/>
        <v>#DIV/0!</v>
      </c>
    </row>
    <row r="142" spans="1:11" s="327" customFormat="1" ht="16.5" customHeight="1">
      <c r="A142" s="345">
        <v>116</v>
      </c>
      <c r="B142" s="545" t="s">
        <v>1126</v>
      </c>
      <c r="C142" s="368">
        <v>2631</v>
      </c>
      <c r="D142" s="383">
        <v>614113</v>
      </c>
      <c r="E142" s="401"/>
      <c r="F142" s="402" t="s">
        <v>513</v>
      </c>
      <c r="G142" s="555"/>
      <c r="H142" s="553"/>
      <c r="I142" s="581"/>
      <c r="J142" s="344" t="e">
        <f t="shared" si="5"/>
        <v>#DIV/0!</v>
      </c>
      <c r="K142" s="344" t="e">
        <f t="shared" si="6"/>
        <v>#DIV/0!</v>
      </c>
    </row>
    <row r="143" spans="1:11" s="327" customFormat="1" ht="14.25" customHeight="1">
      <c r="A143" s="345">
        <v>117</v>
      </c>
      <c r="B143" s="545" t="s">
        <v>1126</v>
      </c>
      <c r="C143" s="368">
        <v>2631</v>
      </c>
      <c r="D143" s="383">
        <v>614114</v>
      </c>
      <c r="E143" s="401" t="s">
        <v>455</v>
      </c>
      <c r="F143" s="402" t="s">
        <v>456</v>
      </c>
      <c r="G143" s="555"/>
      <c r="H143" s="553"/>
      <c r="I143" s="581"/>
      <c r="J143" s="344" t="e">
        <f t="shared" si="5"/>
        <v>#DIV/0!</v>
      </c>
      <c r="K143" s="344" t="e">
        <f t="shared" si="6"/>
        <v>#DIV/0!</v>
      </c>
    </row>
    <row r="144" spans="1:11" s="327" customFormat="1" ht="15" customHeight="1">
      <c r="A144" s="345">
        <v>118</v>
      </c>
      <c r="B144" s="545" t="s">
        <v>1126</v>
      </c>
      <c r="C144" s="368">
        <v>2631</v>
      </c>
      <c r="D144" s="383">
        <v>614115</v>
      </c>
      <c r="E144" s="401" t="s">
        <v>514</v>
      </c>
      <c r="F144" s="364" t="s">
        <v>458</v>
      </c>
      <c r="G144" s="555"/>
      <c r="H144" s="553"/>
      <c r="I144" s="581"/>
      <c r="J144" s="344" t="e">
        <f t="shared" si="5"/>
        <v>#DIV/0!</v>
      </c>
      <c r="K144" s="344" t="e">
        <f t="shared" si="6"/>
        <v>#DIV/0!</v>
      </c>
    </row>
    <row r="145" spans="1:11" s="327" customFormat="1" ht="12.75" customHeight="1">
      <c r="A145" s="345">
        <v>119</v>
      </c>
      <c r="B145" s="545" t="s">
        <v>1126</v>
      </c>
      <c r="C145" s="368"/>
      <c r="D145" s="383">
        <v>614116</v>
      </c>
      <c r="E145" s="401"/>
      <c r="F145" s="364" t="s">
        <v>459</v>
      </c>
      <c r="G145" s="560"/>
      <c r="H145" s="553"/>
      <c r="I145" s="581"/>
      <c r="J145" s="344" t="e">
        <f t="shared" si="5"/>
        <v>#DIV/0!</v>
      </c>
      <c r="K145" s="344" t="e">
        <f t="shared" si="6"/>
        <v>#DIV/0!</v>
      </c>
    </row>
    <row r="146" spans="1:11" s="327" customFormat="1" ht="12" customHeight="1">
      <c r="A146" s="345">
        <v>120</v>
      </c>
      <c r="B146" s="545" t="s">
        <v>1126</v>
      </c>
      <c r="C146" s="365"/>
      <c r="D146" s="383">
        <v>614120</v>
      </c>
      <c r="E146" s="401"/>
      <c r="F146" s="370" t="s">
        <v>515</v>
      </c>
      <c r="G146" s="554"/>
      <c r="H146" s="554"/>
      <c r="I146" s="582"/>
      <c r="J146" s="344" t="e">
        <f t="shared" si="5"/>
        <v>#DIV/0!</v>
      </c>
      <c r="K146" s="344" t="e">
        <f t="shared" si="6"/>
        <v>#DIV/0!</v>
      </c>
    </row>
    <row r="147" spans="1:11" s="327" customFormat="1" ht="12" customHeight="1">
      <c r="A147" s="345">
        <v>121</v>
      </c>
      <c r="B147" s="545" t="s">
        <v>1126</v>
      </c>
      <c r="C147" s="365"/>
      <c r="D147" s="383">
        <v>614141</v>
      </c>
      <c r="E147" s="401"/>
      <c r="F147" s="364" t="s">
        <v>516</v>
      </c>
      <c r="G147" s="554"/>
      <c r="H147" s="554"/>
      <c r="I147" s="582"/>
      <c r="J147" s="344" t="e">
        <f t="shared" si="5"/>
        <v>#DIV/0!</v>
      </c>
      <c r="K147" s="344" t="e">
        <f t="shared" si="6"/>
        <v>#DIV/0!</v>
      </c>
    </row>
    <row r="148" spans="1:11" s="327" customFormat="1" ht="12" customHeight="1">
      <c r="A148" s="345">
        <v>122</v>
      </c>
      <c r="B148" s="545" t="s">
        <v>1126</v>
      </c>
      <c r="C148" s="365"/>
      <c r="D148" s="383">
        <v>614147</v>
      </c>
      <c r="E148" s="401"/>
      <c r="F148" s="364" t="s">
        <v>517</v>
      </c>
      <c r="G148" s="554"/>
      <c r="H148" s="554"/>
      <c r="I148" s="582"/>
      <c r="J148" s="344" t="e">
        <f t="shared" si="5"/>
        <v>#DIV/0!</v>
      </c>
      <c r="K148" s="344" t="e">
        <f t="shared" si="6"/>
        <v>#DIV/0!</v>
      </c>
    </row>
    <row r="149" spans="1:11" s="327" customFormat="1" ht="15" customHeight="1">
      <c r="A149" s="345">
        <v>123</v>
      </c>
      <c r="B149" s="545" t="s">
        <v>1126</v>
      </c>
      <c r="C149" s="365"/>
      <c r="D149" s="383">
        <v>614150</v>
      </c>
      <c r="E149" s="401" t="s">
        <v>518</v>
      </c>
      <c r="F149" s="370" t="s">
        <v>519</v>
      </c>
      <c r="G149" s="553"/>
      <c r="H149" s="553"/>
      <c r="I149" s="581"/>
      <c r="J149" s="344" t="e">
        <f t="shared" si="5"/>
        <v>#DIV/0!</v>
      </c>
      <c r="K149" s="344" t="e">
        <f t="shared" si="6"/>
        <v>#DIV/0!</v>
      </c>
    </row>
    <row r="150" spans="1:11" s="327" customFormat="1" ht="15" customHeight="1">
      <c r="A150" s="345">
        <v>124</v>
      </c>
      <c r="B150" s="545" t="s">
        <v>1126</v>
      </c>
      <c r="C150" s="365"/>
      <c r="D150" s="383">
        <v>614161</v>
      </c>
      <c r="E150" s="401"/>
      <c r="F150" s="370" t="s">
        <v>520</v>
      </c>
      <c r="G150" s="553"/>
      <c r="H150" s="553"/>
      <c r="I150" s="581"/>
      <c r="J150" s="344" t="e">
        <f t="shared" si="5"/>
        <v>#DIV/0!</v>
      </c>
      <c r="K150" s="344" t="e">
        <f t="shared" si="6"/>
        <v>#DIV/0!</v>
      </c>
    </row>
    <row r="151" spans="1:11" s="327" customFormat="1" ht="15" customHeight="1">
      <c r="A151" s="345">
        <v>125</v>
      </c>
      <c r="B151" s="545" t="s">
        <v>1126</v>
      </c>
      <c r="C151" s="365"/>
      <c r="D151" s="383">
        <v>614162</v>
      </c>
      <c r="E151" s="401"/>
      <c r="F151" s="370" t="s">
        <v>521</v>
      </c>
      <c r="G151" s="553"/>
      <c r="H151" s="553"/>
      <c r="I151" s="581"/>
      <c r="J151" s="344" t="e">
        <f t="shared" si="5"/>
        <v>#DIV/0!</v>
      </c>
      <c r="K151" s="344" t="e">
        <f t="shared" si="6"/>
        <v>#DIV/0!</v>
      </c>
    </row>
    <row r="152" spans="1:11" s="327" customFormat="1" ht="15" customHeight="1">
      <c r="A152" s="345">
        <v>126</v>
      </c>
      <c r="B152" s="545" t="s">
        <v>1126</v>
      </c>
      <c r="C152" s="365"/>
      <c r="D152" s="383">
        <v>614173</v>
      </c>
      <c r="E152" s="401"/>
      <c r="F152" s="364" t="s">
        <v>522</v>
      </c>
      <c r="G152" s="553"/>
      <c r="H152" s="553"/>
      <c r="I152" s="581"/>
      <c r="J152" s="344" t="e">
        <f t="shared" si="5"/>
        <v>#DIV/0!</v>
      </c>
      <c r="K152" s="344" t="e">
        <f t="shared" si="6"/>
        <v>#DIV/0!</v>
      </c>
    </row>
    <row r="153" spans="1:11" s="327" customFormat="1" ht="15" customHeight="1">
      <c r="A153" s="345">
        <v>127</v>
      </c>
      <c r="B153" s="545" t="s">
        <v>1126</v>
      </c>
      <c r="C153" s="365"/>
      <c r="D153" s="383">
        <v>614174</v>
      </c>
      <c r="E153" s="401"/>
      <c r="F153" s="364" t="s">
        <v>523</v>
      </c>
      <c r="G153" s="553"/>
      <c r="H153" s="553"/>
      <c r="I153" s="581"/>
      <c r="J153" s="344" t="e">
        <f t="shared" si="5"/>
        <v>#DIV/0!</v>
      </c>
      <c r="K153" s="344" t="e">
        <f t="shared" si="6"/>
        <v>#DIV/0!</v>
      </c>
    </row>
    <row r="154" spans="1:11" s="327" customFormat="1" ht="15" customHeight="1">
      <c r="A154" s="345">
        <v>128</v>
      </c>
      <c r="B154" s="545" t="s">
        <v>1126</v>
      </c>
      <c r="C154" s="365"/>
      <c r="D154" s="383">
        <v>614180</v>
      </c>
      <c r="E154" s="384" t="s">
        <v>524</v>
      </c>
      <c r="F154" s="402" t="s">
        <v>525</v>
      </c>
      <c r="G154" s="553"/>
      <c r="H154" s="553"/>
      <c r="I154" s="581"/>
      <c r="J154" s="344" t="e">
        <f t="shared" si="5"/>
        <v>#DIV/0!</v>
      </c>
      <c r="K154" s="344" t="e">
        <f t="shared" si="6"/>
        <v>#DIV/0!</v>
      </c>
    </row>
    <row r="155" spans="1:11" s="327" customFormat="1" ht="16.5" customHeight="1">
      <c r="A155" s="345">
        <v>129</v>
      </c>
      <c r="B155" s="545" t="s">
        <v>1126</v>
      </c>
      <c r="C155" s="365"/>
      <c r="D155" s="387" t="s">
        <v>526</v>
      </c>
      <c r="E155" s="403" t="s">
        <v>468</v>
      </c>
      <c r="F155" s="404" t="s">
        <v>527</v>
      </c>
      <c r="G155" s="553"/>
      <c r="H155" s="553"/>
      <c r="I155" s="581"/>
      <c r="J155" s="344" t="e">
        <f t="shared" si="5"/>
        <v>#DIV/0!</v>
      </c>
      <c r="K155" s="344" t="e">
        <f t="shared" si="6"/>
        <v>#DIV/0!</v>
      </c>
    </row>
    <row r="156" spans="1:11" s="327" customFormat="1" ht="15.75" customHeight="1">
      <c r="A156" s="345">
        <v>130</v>
      </c>
      <c r="B156" s="545" t="s">
        <v>1127</v>
      </c>
      <c r="C156" s="697">
        <v>271</v>
      </c>
      <c r="D156" s="679">
        <v>614200</v>
      </c>
      <c r="E156" s="681" t="s">
        <v>528</v>
      </c>
      <c r="F156" s="687" t="s">
        <v>529</v>
      </c>
      <c r="G156" s="559"/>
      <c r="H156" s="559"/>
      <c r="I156" s="587"/>
      <c r="J156" s="344" t="e">
        <f t="shared" ref="J156:J219" si="12">SUM(H156/G156)*100</f>
        <v>#DIV/0!</v>
      </c>
      <c r="K156" s="344" t="e">
        <f t="shared" ref="K156:K219" si="13">SUM(H156/I156)*100</f>
        <v>#DIV/0!</v>
      </c>
    </row>
    <row r="157" spans="1:11" s="327" customFormat="1" ht="16.5" customHeight="1">
      <c r="A157" s="345">
        <v>131</v>
      </c>
      <c r="B157" s="545" t="s">
        <v>1128</v>
      </c>
      <c r="C157" s="345">
        <v>272</v>
      </c>
      <c r="D157" s="351">
        <v>614210</v>
      </c>
      <c r="E157" s="353" t="s">
        <v>530</v>
      </c>
      <c r="F157" s="364" t="s">
        <v>531</v>
      </c>
      <c r="G157" s="553"/>
      <c r="H157" s="553"/>
      <c r="I157" s="581"/>
      <c r="J157" s="344" t="e">
        <f t="shared" si="12"/>
        <v>#DIV/0!</v>
      </c>
      <c r="K157" s="344" t="e">
        <f t="shared" si="13"/>
        <v>#DIV/0!</v>
      </c>
    </row>
    <row r="158" spans="1:11" s="327" customFormat="1" ht="26.25" customHeight="1">
      <c r="A158" s="345">
        <v>132</v>
      </c>
      <c r="B158" s="545" t="s">
        <v>1128</v>
      </c>
      <c r="C158" s="345">
        <v>2711</v>
      </c>
      <c r="D158" s="351">
        <v>614220</v>
      </c>
      <c r="E158" s="353" t="s">
        <v>532</v>
      </c>
      <c r="F158" s="364" t="s">
        <v>533</v>
      </c>
      <c r="G158" s="553"/>
      <c r="H158" s="553"/>
      <c r="I158" s="581"/>
      <c r="J158" s="344" t="e">
        <f t="shared" si="12"/>
        <v>#DIV/0!</v>
      </c>
      <c r="K158" s="344" t="e">
        <f t="shared" si="13"/>
        <v>#DIV/0!</v>
      </c>
    </row>
    <row r="159" spans="1:11" s="327" customFormat="1" ht="15" customHeight="1">
      <c r="A159" s="345">
        <v>133</v>
      </c>
      <c r="B159" s="545" t="s">
        <v>1128</v>
      </c>
      <c r="C159" s="345">
        <v>272</v>
      </c>
      <c r="D159" s="351">
        <v>614231</v>
      </c>
      <c r="E159" s="353" t="s">
        <v>534</v>
      </c>
      <c r="F159" s="370" t="s">
        <v>535</v>
      </c>
      <c r="G159" s="553"/>
      <c r="H159" s="553"/>
      <c r="I159" s="581"/>
      <c r="J159" s="344" t="e">
        <f t="shared" si="12"/>
        <v>#DIV/0!</v>
      </c>
      <c r="K159" s="344" t="e">
        <f t="shared" si="13"/>
        <v>#DIV/0!</v>
      </c>
    </row>
    <row r="160" spans="1:11" s="327" customFormat="1" ht="26.25" customHeight="1">
      <c r="A160" s="345">
        <v>134</v>
      </c>
      <c r="B160" s="545" t="s">
        <v>1128</v>
      </c>
      <c r="C160" s="345">
        <v>272</v>
      </c>
      <c r="D160" s="351">
        <v>614232</v>
      </c>
      <c r="E160" s="353" t="s">
        <v>536</v>
      </c>
      <c r="F160" s="370" t="s">
        <v>537</v>
      </c>
      <c r="G160" s="553"/>
      <c r="H160" s="553"/>
      <c r="I160" s="581"/>
      <c r="J160" s="344" t="e">
        <f t="shared" si="12"/>
        <v>#DIV/0!</v>
      </c>
      <c r="K160" s="344" t="e">
        <f t="shared" si="13"/>
        <v>#DIV/0!</v>
      </c>
    </row>
    <row r="161" spans="1:11" s="327" customFormat="1" ht="15" customHeight="1">
      <c r="A161" s="345">
        <v>135</v>
      </c>
      <c r="B161" s="545" t="s">
        <v>1128</v>
      </c>
      <c r="C161" s="345">
        <v>272</v>
      </c>
      <c r="D161" s="351" t="s">
        <v>538</v>
      </c>
      <c r="E161" s="353" t="s">
        <v>539</v>
      </c>
      <c r="F161" s="396" t="s">
        <v>540</v>
      </c>
      <c r="G161" s="553"/>
      <c r="H161" s="553"/>
      <c r="I161" s="581"/>
      <c r="J161" s="344" t="e">
        <f t="shared" si="12"/>
        <v>#DIV/0!</v>
      </c>
      <c r="K161" s="344" t="e">
        <f t="shared" si="13"/>
        <v>#DIV/0!</v>
      </c>
    </row>
    <row r="162" spans="1:11" s="327" customFormat="1" ht="14.25" customHeight="1">
      <c r="A162" s="345">
        <v>136</v>
      </c>
      <c r="B162" s="545" t="s">
        <v>1128</v>
      </c>
      <c r="C162" s="345">
        <v>272</v>
      </c>
      <c r="D162" s="351">
        <v>614234</v>
      </c>
      <c r="E162" s="353" t="s">
        <v>539</v>
      </c>
      <c r="F162" s="396" t="s">
        <v>541</v>
      </c>
      <c r="G162" s="553"/>
      <c r="H162" s="553"/>
      <c r="I162" s="581"/>
      <c r="J162" s="344" t="e">
        <f t="shared" si="12"/>
        <v>#DIV/0!</v>
      </c>
      <c r="K162" s="344" t="e">
        <f t="shared" si="13"/>
        <v>#DIV/0!</v>
      </c>
    </row>
    <row r="163" spans="1:11" s="327" customFormat="1" ht="12">
      <c r="A163" s="345">
        <v>137</v>
      </c>
      <c r="B163" s="545" t="s">
        <v>1128</v>
      </c>
      <c r="C163" s="345"/>
      <c r="D163" s="351">
        <v>614235</v>
      </c>
      <c r="E163" s="385" t="s">
        <v>542</v>
      </c>
      <c r="F163" s="405" t="s">
        <v>543</v>
      </c>
      <c r="G163" s="553"/>
      <c r="H163" s="553"/>
      <c r="I163" s="581"/>
      <c r="J163" s="344" t="e">
        <f t="shared" si="12"/>
        <v>#DIV/0!</v>
      </c>
      <c r="K163" s="344" t="e">
        <f t="shared" si="13"/>
        <v>#DIV/0!</v>
      </c>
    </row>
    <row r="164" spans="1:11" s="327" customFormat="1" ht="14.25" customHeight="1">
      <c r="A164" s="345">
        <v>138</v>
      </c>
      <c r="B164" s="545" t="s">
        <v>1129</v>
      </c>
      <c r="C164" s="345" t="s">
        <v>544</v>
      </c>
      <c r="D164" s="351">
        <v>614241</v>
      </c>
      <c r="E164" s="353"/>
      <c r="F164" s="361" t="s">
        <v>545</v>
      </c>
      <c r="G164" s="553"/>
      <c r="H164" s="553"/>
      <c r="I164" s="581"/>
      <c r="J164" s="344" t="e">
        <f t="shared" si="12"/>
        <v>#DIV/0!</v>
      </c>
      <c r="K164" s="344" t="e">
        <f t="shared" si="13"/>
        <v>#DIV/0!</v>
      </c>
    </row>
    <row r="165" spans="1:11" s="327" customFormat="1" ht="14.25" customHeight="1">
      <c r="A165" s="345">
        <v>139</v>
      </c>
      <c r="B165" s="545" t="s">
        <v>1128</v>
      </c>
      <c r="C165" s="345">
        <v>2715</v>
      </c>
      <c r="D165" s="351">
        <v>614242</v>
      </c>
      <c r="E165" s="353" t="s">
        <v>546</v>
      </c>
      <c r="F165" s="361" t="s">
        <v>547</v>
      </c>
      <c r="G165" s="553"/>
      <c r="H165" s="553"/>
      <c r="I165" s="581"/>
      <c r="J165" s="344" t="e">
        <f t="shared" si="12"/>
        <v>#DIV/0!</v>
      </c>
      <c r="K165" s="344" t="e">
        <f t="shared" si="13"/>
        <v>#DIV/0!</v>
      </c>
    </row>
    <row r="166" spans="1:11" s="327" customFormat="1" ht="15.75" customHeight="1">
      <c r="A166" s="345">
        <v>140</v>
      </c>
      <c r="B166" s="545" t="s">
        <v>1128</v>
      </c>
      <c r="C166" s="345">
        <v>2715</v>
      </c>
      <c r="D166" s="351">
        <v>614243</v>
      </c>
      <c r="E166" s="353" t="s">
        <v>546</v>
      </c>
      <c r="F166" s="361" t="s">
        <v>548</v>
      </c>
      <c r="G166" s="553"/>
      <c r="H166" s="553"/>
      <c r="I166" s="581"/>
      <c r="J166" s="344" t="e">
        <f t="shared" si="12"/>
        <v>#DIV/0!</v>
      </c>
      <c r="K166" s="344" t="e">
        <f t="shared" si="13"/>
        <v>#DIV/0!</v>
      </c>
    </row>
    <row r="167" spans="1:11" s="327" customFormat="1" ht="13.5" customHeight="1">
      <c r="A167" s="345">
        <v>141</v>
      </c>
      <c r="B167" s="545" t="s">
        <v>1122</v>
      </c>
      <c r="C167" s="345">
        <v>2717</v>
      </c>
      <c r="D167" s="351">
        <v>614250</v>
      </c>
      <c r="E167" s="353" t="s">
        <v>549</v>
      </c>
      <c r="F167" s="361" t="s">
        <v>550</v>
      </c>
      <c r="G167" s="553"/>
      <c r="H167" s="553"/>
      <c r="I167" s="581"/>
      <c r="J167" s="344" t="e">
        <f t="shared" si="12"/>
        <v>#DIV/0!</v>
      </c>
      <c r="K167" s="344" t="e">
        <f t="shared" si="13"/>
        <v>#DIV/0!</v>
      </c>
    </row>
    <row r="168" spans="1:11" s="327" customFormat="1" ht="12">
      <c r="A168" s="345">
        <v>142</v>
      </c>
      <c r="B168" s="545" t="s">
        <v>1130</v>
      </c>
      <c r="C168" s="698">
        <v>282</v>
      </c>
      <c r="D168" s="686">
        <v>614300</v>
      </c>
      <c r="E168" s="681" t="s">
        <v>551</v>
      </c>
      <c r="F168" s="687" t="s">
        <v>552</v>
      </c>
      <c r="G168" s="559"/>
      <c r="H168" s="559"/>
      <c r="I168" s="587"/>
      <c r="J168" s="344" t="e">
        <f t="shared" si="12"/>
        <v>#DIV/0!</v>
      </c>
      <c r="K168" s="344" t="e">
        <f t="shared" si="13"/>
        <v>#DIV/0!</v>
      </c>
    </row>
    <row r="169" spans="1:11" s="327" customFormat="1" ht="12">
      <c r="A169" s="345">
        <v>143</v>
      </c>
      <c r="B169" s="545" t="s">
        <v>1131</v>
      </c>
      <c r="C169" s="698">
        <v>251</v>
      </c>
      <c r="D169" s="686">
        <v>614400</v>
      </c>
      <c r="E169" s="681" t="s">
        <v>553</v>
      </c>
      <c r="F169" s="687" t="s">
        <v>969</v>
      </c>
      <c r="G169" s="559"/>
      <c r="H169" s="559"/>
      <c r="I169" s="587"/>
      <c r="J169" s="344" t="e">
        <f t="shared" si="12"/>
        <v>#DIV/0!</v>
      </c>
      <c r="K169" s="344" t="e">
        <f t="shared" si="13"/>
        <v>#DIV/0!</v>
      </c>
    </row>
    <row r="170" spans="1:11" s="327" customFormat="1" ht="12" customHeight="1">
      <c r="A170" s="345">
        <v>144</v>
      </c>
      <c r="B170" s="545" t="s">
        <v>1131</v>
      </c>
      <c r="C170" s="698">
        <v>252</v>
      </c>
      <c r="D170" s="686">
        <v>614500</v>
      </c>
      <c r="E170" s="681" t="s">
        <v>554</v>
      </c>
      <c r="F170" s="687" t="s">
        <v>970</v>
      </c>
      <c r="G170" s="559"/>
      <c r="H170" s="559"/>
      <c r="I170" s="587"/>
      <c r="J170" s="344" t="e">
        <f t="shared" si="12"/>
        <v>#DIV/0!</v>
      </c>
      <c r="K170" s="344" t="e">
        <f t="shared" si="13"/>
        <v>#DIV/0!</v>
      </c>
    </row>
    <row r="171" spans="1:11" s="327" customFormat="1" ht="12">
      <c r="A171" s="345">
        <v>145</v>
      </c>
      <c r="B171" s="545" t="s">
        <v>1131</v>
      </c>
      <c r="C171" s="698">
        <v>252</v>
      </c>
      <c r="D171" s="686">
        <v>614600</v>
      </c>
      <c r="E171" s="681" t="s">
        <v>555</v>
      </c>
      <c r="F171" s="687" t="s">
        <v>556</v>
      </c>
      <c r="G171" s="559"/>
      <c r="H171" s="559"/>
      <c r="I171" s="587"/>
      <c r="J171" s="344" t="e">
        <f t="shared" si="12"/>
        <v>#DIV/0!</v>
      </c>
      <c r="K171" s="344" t="e">
        <f t="shared" si="13"/>
        <v>#DIV/0!</v>
      </c>
    </row>
    <row r="172" spans="1:11" s="327" customFormat="1" ht="12">
      <c r="A172" s="345">
        <v>146</v>
      </c>
      <c r="B172" s="547" t="s">
        <v>1132</v>
      </c>
      <c r="C172" s="699">
        <v>261</v>
      </c>
      <c r="D172" s="700">
        <v>614700</v>
      </c>
      <c r="E172" s="681" t="s">
        <v>557</v>
      </c>
      <c r="F172" s="701" t="s">
        <v>972</v>
      </c>
      <c r="G172" s="702"/>
      <c r="H172" s="702"/>
      <c r="I172" s="703"/>
      <c r="J172" s="344" t="e">
        <f t="shared" si="12"/>
        <v>#DIV/0!</v>
      </c>
      <c r="K172" s="344" t="e">
        <f t="shared" si="13"/>
        <v>#DIV/0!</v>
      </c>
    </row>
    <row r="173" spans="1:11" s="327" customFormat="1" ht="12">
      <c r="A173" s="345">
        <v>147</v>
      </c>
      <c r="B173" s="545" t="s">
        <v>1130</v>
      </c>
      <c r="C173" s="698">
        <v>282</v>
      </c>
      <c r="D173" s="686">
        <v>614800</v>
      </c>
      <c r="E173" s="681" t="s">
        <v>558</v>
      </c>
      <c r="F173" s="687" t="s">
        <v>559</v>
      </c>
      <c r="G173" s="559"/>
      <c r="H173" s="559"/>
      <c r="I173" s="587"/>
      <c r="J173" s="344" t="e">
        <f t="shared" si="12"/>
        <v>#DIV/0!</v>
      </c>
      <c r="K173" s="344" t="e">
        <f t="shared" si="13"/>
        <v>#DIV/0!</v>
      </c>
    </row>
    <row r="174" spans="1:11" s="407" customFormat="1" ht="16.5" customHeight="1">
      <c r="A174" s="345">
        <v>148</v>
      </c>
      <c r="B174" s="545"/>
      <c r="C174" s="340"/>
      <c r="D174" s="346">
        <v>615000</v>
      </c>
      <c r="E174" s="350" t="s">
        <v>560</v>
      </c>
      <c r="F174" s="350" t="s">
        <v>561</v>
      </c>
      <c r="G174" s="559">
        <f>SUM(G175+G186+G187+G188+G189+G190+G191)</f>
        <v>0</v>
      </c>
      <c r="H174" s="559">
        <f t="shared" ref="H174:I174" si="14">SUM(H175+H186+H187+H188+H189+H190+H191)</f>
        <v>0</v>
      </c>
      <c r="I174" s="559">
        <f t="shared" si="14"/>
        <v>0</v>
      </c>
      <c r="J174" s="344" t="e">
        <f t="shared" si="12"/>
        <v>#DIV/0!</v>
      </c>
      <c r="K174" s="344" t="e">
        <f t="shared" si="13"/>
        <v>#DIV/0!</v>
      </c>
    </row>
    <row r="175" spans="1:11" s="327" customFormat="1" ht="17.25" customHeight="1">
      <c r="A175" s="345">
        <v>149</v>
      </c>
      <c r="B175" s="545" t="s">
        <v>1133</v>
      </c>
      <c r="C175" s="340">
        <v>2632</v>
      </c>
      <c r="D175" s="679">
        <v>615100</v>
      </c>
      <c r="E175" s="681" t="s">
        <v>562</v>
      </c>
      <c r="F175" s="681" t="s">
        <v>563</v>
      </c>
      <c r="G175" s="558">
        <f>SUM(G176)</f>
        <v>0</v>
      </c>
      <c r="H175" s="558">
        <f>SUM(H176)</f>
        <v>0</v>
      </c>
      <c r="I175" s="558">
        <f>SUM(I176)</f>
        <v>0</v>
      </c>
      <c r="J175" s="344" t="e">
        <f t="shared" si="12"/>
        <v>#DIV/0!</v>
      </c>
      <c r="K175" s="344" t="e">
        <f t="shared" si="13"/>
        <v>#DIV/0!</v>
      </c>
    </row>
    <row r="176" spans="1:11" s="327" customFormat="1" ht="17.25" customHeight="1">
      <c r="A176" s="345">
        <v>150</v>
      </c>
      <c r="B176" s="545" t="s">
        <v>1133</v>
      </c>
      <c r="C176" s="340"/>
      <c r="D176" s="351">
        <v>615110</v>
      </c>
      <c r="E176" s="353"/>
      <c r="F176" s="353" t="s">
        <v>989</v>
      </c>
      <c r="G176" s="555"/>
      <c r="H176" s="555"/>
      <c r="I176" s="583"/>
      <c r="J176" s="344" t="e">
        <f t="shared" si="12"/>
        <v>#DIV/0!</v>
      </c>
      <c r="K176" s="344" t="e">
        <f t="shared" si="13"/>
        <v>#DIV/0!</v>
      </c>
    </row>
    <row r="177" spans="1:11" s="327" customFormat="1" ht="13.5" customHeight="1">
      <c r="A177" s="345">
        <v>151</v>
      </c>
      <c r="B177" s="545" t="s">
        <v>1133</v>
      </c>
      <c r="C177" s="363">
        <v>2632</v>
      </c>
      <c r="D177" s="366">
        <v>615111</v>
      </c>
      <c r="E177" s="353" t="s">
        <v>564</v>
      </c>
      <c r="F177" s="361" t="s">
        <v>565</v>
      </c>
      <c r="G177" s="555"/>
      <c r="H177" s="553"/>
      <c r="I177" s="581"/>
      <c r="J177" s="344" t="e">
        <f t="shared" si="12"/>
        <v>#DIV/0!</v>
      </c>
      <c r="K177" s="344" t="e">
        <f t="shared" si="13"/>
        <v>#DIV/0!</v>
      </c>
    </row>
    <row r="178" spans="1:11" s="327" customFormat="1" ht="13.5" customHeight="1">
      <c r="A178" s="345">
        <v>152</v>
      </c>
      <c r="B178" s="545" t="s">
        <v>1133</v>
      </c>
      <c r="C178" s="363">
        <v>2632</v>
      </c>
      <c r="D178" s="366">
        <v>615112</v>
      </c>
      <c r="E178" s="353" t="s">
        <v>566</v>
      </c>
      <c r="F178" s="361" t="s">
        <v>567</v>
      </c>
      <c r="G178" s="555"/>
      <c r="H178" s="553"/>
      <c r="I178" s="183"/>
      <c r="J178" s="344" t="e">
        <f t="shared" si="12"/>
        <v>#DIV/0!</v>
      </c>
      <c r="K178" s="344" t="e">
        <f t="shared" si="13"/>
        <v>#DIV/0!</v>
      </c>
    </row>
    <row r="179" spans="1:11" s="327" customFormat="1" ht="15.75" customHeight="1">
      <c r="A179" s="345">
        <v>153</v>
      </c>
      <c r="B179" s="545" t="s">
        <v>1133</v>
      </c>
      <c r="C179" s="363">
        <v>2632</v>
      </c>
      <c r="D179" s="366">
        <v>615113</v>
      </c>
      <c r="E179" s="353"/>
      <c r="F179" s="361" t="s">
        <v>568</v>
      </c>
      <c r="G179" s="555"/>
      <c r="H179" s="553"/>
      <c r="I179" s="183"/>
      <c r="J179" s="344" t="e">
        <f t="shared" si="12"/>
        <v>#DIV/0!</v>
      </c>
      <c r="K179" s="344" t="e">
        <f t="shared" si="13"/>
        <v>#DIV/0!</v>
      </c>
    </row>
    <row r="180" spans="1:11" s="327" customFormat="1" ht="15" customHeight="1">
      <c r="A180" s="345">
        <v>154</v>
      </c>
      <c r="B180" s="545" t="s">
        <v>1133</v>
      </c>
      <c r="C180" s="363">
        <v>2632</v>
      </c>
      <c r="D180" s="366">
        <v>615114</v>
      </c>
      <c r="E180" s="353" t="s">
        <v>455</v>
      </c>
      <c r="F180" s="361" t="s">
        <v>569</v>
      </c>
      <c r="G180" s="555"/>
      <c r="H180" s="553"/>
      <c r="I180" s="183"/>
      <c r="J180" s="344" t="e">
        <f t="shared" si="12"/>
        <v>#DIV/0!</v>
      </c>
      <c r="K180" s="344" t="e">
        <f t="shared" si="13"/>
        <v>#DIV/0!</v>
      </c>
    </row>
    <row r="181" spans="1:11" s="327" customFormat="1" ht="15" customHeight="1">
      <c r="A181" s="345">
        <v>155</v>
      </c>
      <c r="B181" s="545" t="s">
        <v>1133</v>
      </c>
      <c r="C181" s="363">
        <v>2632</v>
      </c>
      <c r="D181" s="366">
        <v>615115</v>
      </c>
      <c r="E181" s="353" t="s">
        <v>457</v>
      </c>
      <c r="F181" s="408" t="s">
        <v>570</v>
      </c>
      <c r="G181" s="555"/>
      <c r="H181" s="553"/>
      <c r="I181" s="183"/>
      <c r="J181" s="344" t="e">
        <f t="shared" si="12"/>
        <v>#DIV/0!</v>
      </c>
      <c r="K181" s="344" t="e">
        <f t="shared" si="13"/>
        <v>#DIV/0!</v>
      </c>
    </row>
    <row r="182" spans="1:11" s="327" customFormat="1" ht="15.75" customHeight="1">
      <c r="A182" s="345">
        <v>156</v>
      </c>
      <c r="B182" s="545" t="s">
        <v>1133</v>
      </c>
      <c r="C182" s="363">
        <v>2632</v>
      </c>
      <c r="D182" s="366">
        <v>615116</v>
      </c>
      <c r="E182" s="353"/>
      <c r="F182" s="408" t="s">
        <v>571</v>
      </c>
      <c r="G182" s="555"/>
      <c r="H182" s="553"/>
      <c r="I182" s="183"/>
      <c r="J182" s="344" t="e">
        <f t="shared" si="12"/>
        <v>#DIV/0!</v>
      </c>
      <c r="K182" s="344" t="e">
        <f t="shared" si="13"/>
        <v>#DIV/0!</v>
      </c>
    </row>
    <row r="183" spans="1:11" s="327" customFormat="1" ht="26.25" customHeight="1">
      <c r="A183" s="345">
        <v>157</v>
      </c>
      <c r="B183" s="545" t="s">
        <v>1133</v>
      </c>
      <c r="C183" s="340"/>
      <c r="D183" s="366">
        <v>615122</v>
      </c>
      <c r="E183" s="353"/>
      <c r="F183" s="364" t="s">
        <v>572</v>
      </c>
      <c r="G183" s="555"/>
      <c r="H183" s="553"/>
      <c r="I183" s="581"/>
      <c r="J183" s="344" t="e">
        <f t="shared" si="12"/>
        <v>#DIV/0!</v>
      </c>
      <c r="K183" s="344" t="e">
        <f t="shared" si="13"/>
        <v>#DIV/0!</v>
      </c>
    </row>
    <row r="184" spans="1:11" s="327" customFormat="1" ht="15.75" customHeight="1">
      <c r="A184" s="345">
        <v>158</v>
      </c>
      <c r="B184" s="545" t="s">
        <v>1133</v>
      </c>
      <c r="C184" s="340"/>
      <c r="D184" s="366">
        <v>615123</v>
      </c>
      <c r="E184" s="353"/>
      <c r="F184" s="364" t="s">
        <v>573</v>
      </c>
      <c r="G184" s="555"/>
      <c r="H184" s="553"/>
      <c r="I184" s="581"/>
      <c r="J184" s="344" t="e">
        <f t="shared" si="12"/>
        <v>#DIV/0!</v>
      </c>
      <c r="K184" s="344" t="e">
        <f t="shared" si="13"/>
        <v>#DIV/0!</v>
      </c>
    </row>
    <row r="185" spans="1:11" s="327" customFormat="1" ht="14.25" customHeight="1">
      <c r="A185" s="345">
        <v>159</v>
      </c>
      <c r="B185" s="545" t="s">
        <v>1133</v>
      </c>
      <c r="C185" s="340"/>
      <c r="D185" s="366">
        <v>615130</v>
      </c>
      <c r="E185" s="353" t="s">
        <v>574</v>
      </c>
      <c r="F185" s="361" t="s">
        <v>575</v>
      </c>
      <c r="G185" s="555"/>
      <c r="H185" s="553"/>
      <c r="I185" s="581"/>
      <c r="J185" s="344" t="e">
        <f t="shared" si="12"/>
        <v>#DIV/0!</v>
      </c>
      <c r="K185" s="344" t="e">
        <f t="shared" si="13"/>
        <v>#DIV/0!</v>
      </c>
    </row>
    <row r="186" spans="1:11" s="327" customFormat="1" ht="12" customHeight="1">
      <c r="A186" s="345">
        <v>160</v>
      </c>
      <c r="B186" s="545" t="s">
        <v>1129</v>
      </c>
      <c r="C186" s="363">
        <v>282</v>
      </c>
      <c r="D186" s="679">
        <v>615200</v>
      </c>
      <c r="E186" s="681" t="s">
        <v>576</v>
      </c>
      <c r="F186" s="681" t="s">
        <v>990</v>
      </c>
      <c r="G186" s="559"/>
      <c r="H186" s="559"/>
      <c r="I186" s="587"/>
      <c r="J186" s="344" t="e">
        <f t="shared" si="12"/>
        <v>#DIV/0!</v>
      </c>
      <c r="K186" s="344" t="e">
        <f t="shared" si="13"/>
        <v>#DIV/0!</v>
      </c>
    </row>
    <row r="187" spans="1:11" s="327" customFormat="1" ht="12" customHeight="1">
      <c r="A187" s="345">
        <v>161</v>
      </c>
      <c r="B187" s="545" t="s">
        <v>1129</v>
      </c>
      <c r="C187" s="363">
        <v>282</v>
      </c>
      <c r="D187" s="679">
        <v>615300</v>
      </c>
      <c r="E187" s="681" t="s">
        <v>577</v>
      </c>
      <c r="F187" s="681" t="s">
        <v>991</v>
      </c>
      <c r="G187" s="559"/>
      <c r="H187" s="559"/>
      <c r="I187" s="587"/>
      <c r="J187" s="344" t="e">
        <f t="shared" si="12"/>
        <v>#DIV/0!</v>
      </c>
      <c r="K187" s="344" t="e">
        <f t="shared" si="13"/>
        <v>#DIV/0!</v>
      </c>
    </row>
    <row r="188" spans="1:11" s="327" customFormat="1" ht="12">
      <c r="A188" s="345">
        <v>162</v>
      </c>
      <c r="B188" s="545" t="s">
        <v>1129</v>
      </c>
      <c r="C188" s="368">
        <v>282</v>
      </c>
      <c r="D188" s="686">
        <v>615400</v>
      </c>
      <c r="E188" s="681" t="s">
        <v>578</v>
      </c>
      <c r="F188" s="687" t="s">
        <v>992</v>
      </c>
      <c r="G188" s="559"/>
      <c r="H188" s="559"/>
      <c r="I188" s="587"/>
      <c r="J188" s="344" t="e">
        <f t="shared" si="12"/>
        <v>#DIV/0!</v>
      </c>
      <c r="K188" s="344" t="e">
        <f t="shared" si="13"/>
        <v>#DIV/0!</v>
      </c>
    </row>
    <row r="189" spans="1:11" s="327" customFormat="1" ht="12" customHeight="1">
      <c r="A189" s="345">
        <v>163</v>
      </c>
      <c r="B189" s="545" t="s">
        <v>1129</v>
      </c>
      <c r="C189" s="406">
        <v>282</v>
      </c>
      <c r="D189" s="700">
        <v>615500</v>
      </c>
      <c r="E189" s="681" t="s">
        <v>579</v>
      </c>
      <c r="F189" s="687" t="s">
        <v>993</v>
      </c>
      <c r="G189" s="559"/>
      <c r="H189" s="559"/>
      <c r="I189" s="587"/>
      <c r="J189" s="344" t="e">
        <f t="shared" si="12"/>
        <v>#DIV/0!</v>
      </c>
      <c r="K189" s="344" t="e">
        <f t="shared" si="13"/>
        <v>#DIV/0!</v>
      </c>
    </row>
    <row r="190" spans="1:11" s="327" customFormat="1" ht="12" customHeight="1">
      <c r="A190" s="345">
        <v>164</v>
      </c>
      <c r="B190" s="545" t="s">
        <v>1129</v>
      </c>
      <c r="C190" s="406">
        <v>28.2</v>
      </c>
      <c r="D190" s="700">
        <v>615600</v>
      </c>
      <c r="E190" s="681" t="s">
        <v>580</v>
      </c>
      <c r="F190" s="687" t="s">
        <v>581</v>
      </c>
      <c r="G190" s="559"/>
      <c r="H190" s="559"/>
      <c r="I190" s="587"/>
      <c r="J190" s="344" t="e">
        <f t="shared" si="12"/>
        <v>#DIV/0!</v>
      </c>
      <c r="K190" s="344" t="e">
        <f t="shared" si="13"/>
        <v>#DIV/0!</v>
      </c>
    </row>
    <row r="191" spans="1:11" s="327" customFormat="1" ht="12">
      <c r="A191" s="345">
        <v>165</v>
      </c>
      <c r="B191" s="545" t="s">
        <v>1134</v>
      </c>
      <c r="C191" s="409"/>
      <c r="D191" s="700">
        <v>615700</v>
      </c>
      <c r="E191" s="704"/>
      <c r="F191" s="687" t="s">
        <v>995</v>
      </c>
      <c r="G191" s="559"/>
      <c r="H191" s="559"/>
      <c r="I191" s="587"/>
      <c r="J191" s="344" t="e">
        <f t="shared" si="12"/>
        <v>#DIV/0!</v>
      </c>
      <c r="K191" s="344" t="e">
        <f t="shared" si="13"/>
        <v>#DIV/0!</v>
      </c>
    </row>
    <row r="192" spans="1:11" s="327" customFormat="1" ht="12" customHeight="1">
      <c r="A192" s="345">
        <v>166</v>
      </c>
      <c r="B192" s="545" t="s">
        <v>1125</v>
      </c>
      <c r="C192" s="365">
        <v>24</v>
      </c>
      <c r="D192" s="394">
        <v>616000</v>
      </c>
      <c r="E192" s="410" t="s">
        <v>582</v>
      </c>
      <c r="F192" s="411" t="s">
        <v>583</v>
      </c>
      <c r="G192" s="559">
        <f>SUM(G193:G196)</f>
        <v>0</v>
      </c>
      <c r="H192" s="559">
        <f>SUM(H193:H196)</f>
        <v>0</v>
      </c>
      <c r="I192" s="587">
        <f>SUM(I193:I196)</f>
        <v>0</v>
      </c>
      <c r="J192" s="344" t="e">
        <f t="shared" si="12"/>
        <v>#DIV/0!</v>
      </c>
      <c r="K192" s="344" t="e">
        <f t="shared" si="13"/>
        <v>#DIV/0!</v>
      </c>
    </row>
    <row r="193" spans="1:11" s="327" customFormat="1" ht="12" customHeight="1">
      <c r="A193" s="345">
        <v>167</v>
      </c>
      <c r="B193" s="545" t="s">
        <v>1135</v>
      </c>
      <c r="C193" s="390">
        <v>243</v>
      </c>
      <c r="D193" s="366">
        <v>616100</v>
      </c>
      <c r="E193" s="395" t="s">
        <v>584</v>
      </c>
      <c r="F193" s="367" t="s">
        <v>585</v>
      </c>
      <c r="G193" s="553"/>
      <c r="H193" s="553"/>
      <c r="I193" s="581"/>
      <c r="J193" s="344" t="e">
        <f t="shared" si="12"/>
        <v>#DIV/0!</v>
      </c>
      <c r="K193" s="344" t="e">
        <f t="shared" si="13"/>
        <v>#DIV/0!</v>
      </c>
    </row>
    <row r="194" spans="1:11" s="327" customFormat="1" ht="12">
      <c r="A194" s="345">
        <v>168</v>
      </c>
      <c r="B194" s="545" t="s">
        <v>1125</v>
      </c>
      <c r="C194" s="345">
        <v>241</v>
      </c>
      <c r="D194" s="351">
        <v>616200</v>
      </c>
      <c r="E194" s="395" t="s">
        <v>586</v>
      </c>
      <c r="F194" s="353" t="s">
        <v>976</v>
      </c>
      <c r="G194" s="553"/>
      <c r="H194" s="553"/>
      <c r="I194" s="581"/>
      <c r="J194" s="344" t="e">
        <f t="shared" si="12"/>
        <v>#DIV/0!</v>
      </c>
      <c r="K194" s="344" t="e">
        <f t="shared" si="13"/>
        <v>#DIV/0!</v>
      </c>
    </row>
    <row r="195" spans="1:11" s="327" customFormat="1" ht="12">
      <c r="A195" s="345">
        <v>169</v>
      </c>
      <c r="B195" s="545" t="s">
        <v>1125</v>
      </c>
      <c r="C195" s="345">
        <v>242</v>
      </c>
      <c r="D195" s="351">
        <v>616300</v>
      </c>
      <c r="E195" s="395" t="s">
        <v>587</v>
      </c>
      <c r="F195" s="353" t="s">
        <v>977</v>
      </c>
      <c r="G195" s="553"/>
      <c r="H195" s="553"/>
      <c r="I195" s="581"/>
      <c r="J195" s="344" t="e">
        <f t="shared" si="12"/>
        <v>#DIV/0!</v>
      </c>
      <c r="K195" s="344" t="e">
        <f t="shared" si="13"/>
        <v>#DIV/0!</v>
      </c>
    </row>
    <row r="196" spans="1:11" s="327" customFormat="1" ht="15.75" customHeight="1">
      <c r="A196" s="345">
        <v>170</v>
      </c>
      <c r="B196" s="545" t="s">
        <v>1125</v>
      </c>
      <c r="C196" s="345">
        <v>242</v>
      </c>
      <c r="D196" s="351">
        <v>616500</v>
      </c>
      <c r="E196" s="395" t="s">
        <v>587</v>
      </c>
      <c r="F196" s="353" t="s">
        <v>588</v>
      </c>
      <c r="G196" s="553"/>
      <c r="H196" s="553"/>
      <c r="I196" s="581"/>
      <c r="J196" s="344" t="e">
        <f t="shared" si="12"/>
        <v>#DIV/0!</v>
      </c>
      <c r="K196" s="344" t="e">
        <f t="shared" si="13"/>
        <v>#DIV/0!</v>
      </c>
    </row>
    <row r="197" spans="1:11" s="327" customFormat="1" ht="12">
      <c r="A197" s="345">
        <v>171</v>
      </c>
      <c r="B197" s="545" t="s">
        <v>1136</v>
      </c>
      <c r="C197" s="365">
        <v>283</v>
      </c>
      <c r="D197" s="366"/>
      <c r="E197" s="412" t="s">
        <v>589</v>
      </c>
      <c r="F197" s="367" t="s">
        <v>590</v>
      </c>
      <c r="G197" s="556"/>
      <c r="H197" s="561"/>
      <c r="I197" s="586"/>
      <c r="J197" s="344" t="e">
        <f t="shared" si="12"/>
        <v>#DIV/0!</v>
      </c>
      <c r="K197" s="344" t="e">
        <f t="shared" si="13"/>
        <v>#DIV/0!</v>
      </c>
    </row>
    <row r="198" spans="1:11" s="327" customFormat="1" ht="26.25" customHeight="1">
      <c r="A198" s="414">
        <v>172</v>
      </c>
      <c r="B198" s="414"/>
      <c r="C198" s="414"/>
      <c r="D198" s="414"/>
      <c r="E198" s="413"/>
      <c r="F198" s="414" t="s">
        <v>591</v>
      </c>
      <c r="G198" s="627">
        <f>SUM(G27-G120)</f>
        <v>0</v>
      </c>
      <c r="H198" s="627">
        <f t="shared" ref="H198" si="15">SUM(H27-H120)</f>
        <v>0</v>
      </c>
      <c r="I198" s="627">
        <f>SUM(I27-I120)</f>
        <v>0</v>
      </c>
      <c r="J198" s="344" t="e">
        <f t="shared" si="12"/>
        <v>#DIV/0!</v>
      </c>
      <c r="K198" s="344" t="e">
        <f t="shared" si="13"/>
        <v>#DIV/0!</v>
      </c>
    </row>
    <row r="199" spans="1:11" s="327" customFormat="1" ht="26.25" customHeight="1">
      <c r="A199" s="414">
        <v>173</v>
      </c>
      <c r="B199" s="414"/>
      <c r="C199" s="548" t="s">
        <v>592</v>
      </c>
      <c r="D199" s="414"/>
      <c r="E199" s="415"/>
      <c r="F199" s="414" t="s">
        <v>593</v>
      </c>
      <c r="G199" s="627"/>
      <c r="H199" s="627"/>
      <c r="I199" s="627"/>
      <c r="J199" s="344" t="e">
        <f t="shared" si="12"/>
        <v>#DIV/0!</v>
      </c>
      <c r="K199" s="344" t="e">
        <f t="shared" si="13"/>
        <v>#DIV/0!</v>
      </c>
    </row>
    <row r="200" spans="1:11" s="327" customFormat="1" ht="22.5" customHeight="1">
      <c r="A200" s="345">
        <v>174</v>
      </c>
      <c r="B200" s="545" t="s">
        <v>1106</v>
      </c>
      <c r="C200" s="365">
        <v>31.2</v>
      </c>
      <c r="D200" s="394"/>
      <c r="E200" s="416" t="s">
        <v>594</v>
      </c>
      <c r="F200" s="411" t="s">
        <v>595</v>
      </c>
      <c r="G200" s="552">
        <f>SUM(G201:G207)</f>
        <v>0</v>
      </c>
      <c r="H200" s="552">
        <f t="shared" ref="H200:I200" si="16">SUM(H201:H207)</f>
        <v>0</v>
      </c>
      <c r="I200" s="552">
        <f t="shared" si="16"/>
        <v>0</v>
      </c>
      <c r="J200" s="344" t="e">
        <f t="shared" si="12"/>
        <v>#DIV/0!</v>
      </c>
      <c r="K200" s="344" t="e">
        <f t="shared" si="13"/>
        <v>#DIV/0!</v>
      </c>
    </row>
    <row r="201" spans="1:11" s="327" customFormat="1" ht="16.5" customHeight="1">
      <c r="A201" s="345">
        <v>175</v>
      </c>
      <c r="B201" s="545" t="s">
        <v>1106</v>
      </c>
      <c r="C201" s="368">
        <v>311.2</v>
      </c>
      <c r="D201" s="366">
        <v>811110</v>
      </c>
      <c r="E201" s="416"/>
      <c r="F201" s="367" t="s">
        <v>596</v>
      </c>
      <c r="G201" s="553"/>
      <c r="H201" s="553"/>
      <c r="I201" s="658"/>
      <c r="J201" s="344" t="e">
        <f t="shared" si="12"/>
        <v>#DIV/0!</v>
      </c>
      <c r="K201" s="344" t="e">
        <f t="shared" si="13"/>
        <v>#DIV/0!</v>
      </c>
    </row>
    <row r="202" spans="1:11" s="327" customFormat="1" ht="15" customHeight="1">
      <c r="A202" s="345">
        <v>176</v>
      </c>
      <c r="B202" s="545" t="s">
        <v>1106</v>
      </c>
      <c r="C202" s="368">
        <v>311.2</v>
      </c>
      <c r="D202" s="351">
        <v>811121</v>
      </c>
      <c r="E202" s="417"/>
      <c r="F202" s="367" t="s">
        <v>597</v>
      </c>
      <c r="G202" s="553"/>
      <c r="H202" s="553"/>
      <c r="I202" s="581"/>
      <c r="J202" s="344" t="e">
        <f t="shared" si="12"/>
        <v>#DIV/0!</v>
      </c>
      <c r="K202" s="344" t="e">
        <f t="shared" si="13"/>
        <v>#DIV/0!</v>
      </c>
    </row>
    <row r="203" spans="1:11" s="327" customFormat="1" ht="15" customHeight="1">
      <c r="A203" s="345">
        <v>177</v>
      </c>
      <c r="B203" s="545" t="s">
        <v>1106</v>
      </c>
      <c r="C203" s="368">
        <v>311.2</v>
      </c>
      <c r="D203" s="351">
        <v>811124</v>
      </c>
      <c r="E203" s="417"/>
      <c r="F203" s="367" t="s">
        <v>598</v>
      </c>
      <c r="G203" s="553"/>
      <c r="H203" s="553"/>
      <c r="I203" s="581"/>
      <c r="J203" s="344" t="e">
        <f t="shared" si="12"/>
        <v>#DIV/0!</v>
      </c>
      <c r="K203" s="344" t="e">
        <f t="shared" si="13"/>
        <v>#DIV/0!</v>
      </c>
    </row>
    <row r="204" spans="1:11" s="327" customFormat="1" ht="15" customHeight="1">
      <c r="A204" s="345">
        <v>178</v>
      </c>
      <c r="B204" s="545" t="s">
        <v>1106</v>
      </c>
      <c r="C204" s="368">
        <v>311.2</v>
      </c>
      <c r="D204" s="351">
        <v>811125</v>
      </c>
      <c r="E204" s="417"/>
      <c r="F204" s="367" t="s">
        <v>599</v>
      </c>
      <c r="G204" s="553"/>
      <c r="H204" s="553"/>
      <c r="I204" s="581"/>
      <c r="J204" s="344" t="e">
        <f t="shared" si="12"/>
        <v>#DIV/0!</v>
      </c>
      <c r="K204" s="344" t="e">
        <f t="shared" si="13"/>
        <v>#DIV/0!</v>
      </c>
    </row>
    <row r="205" spans="1:11" s="327" customFormat="1" ht="15" customHeight="1">
      <c r="A205" s="345">
        <v>179</v>
      </c>
      <c r="B205" s="545" t="s">
        <v>1110</v>
      </c>
      <c r="C205" s="368">
        <v>311.2</v>
      </c>
      <c r="D205" s="351">
        <v>811126</v>
      </c>
      <c r="E205" s="395" t="s">
        <v>600</v>
      </c>
      <c r="F205" s="418" t="s">
        <v>601</v>
      </c>
      <c r="G205" s="553"/>
      <c r="H205" s="553"/>
      <c r="I205" s="581"/>
      <c r="J205" s="344" t="e">
        <f t="shared" si="12"/>
        <v>#DIV/0!</v>
      </c>
      <c r="K205" s="344" t="e">
        <f t="shared" si="13"/>
        <v>#DIV/0!</v>
      </c>
    </row>
    <row r="206" spans="1:11" s="327" customFormat="1" ht="12" customHeight="1">
      <c r="A206" s="345">
        <v>180</v>
      </c>
      <c r="B206" s="545" t="s">
        <v>1137</v>
      </c>
      <c r="C206" s="368">
        <v>312.2</v>
      </c>
      <c r="D206" s="366">
        <v>811200</v>
      </c>
      <c r="E206" s="395" t="s">
        <v>602</v>
      </c>
      <c r="F206" s="367" t="s">
        <v>603</v>
      </c>
      <c r="G206" s="553"/>
      <c r="H206" s="553"/>
      <c r="I206" s="581"/>
      <c r="J206" s="344" t="e">
        <f t="shared" si="12"/>
        <v>#DIV/0!</v>
      </c>
      <c r="K206" s="344" t="e">
        <f t="shared" si="13"/>
        <v>#DIV/0!</v>
      </c>
    </row>
    <row r="207" spans="1:11" s="327" customFormat="1" ht="12" customHeight="1">
      <c r="A207" s="345">
        <v>181</v>
      </c>
      <c r="B207" s="545" t="s">
        <v>1106</v>
      </c>
      <c r="C207" s="368">
        <v>311.2</v>
      </c>
      <c r="D207" s="366">
        <v>811900</v>
      </c>
      <c r="E207" s="395" t="s">
        <v>604</v>
      </c>
      <c r="F207" s="367" t="s">
        <v>832</v>
      </c>
      <c r="G207" s="553"/>
      <c r="H207" s="553"/>
      <c r="I207" s="581"/>
      <c r="J207" s="344" t="e">
        <f t="shared" si="12"/>
        <v>#DIV/0!</v>
      </c>
      <c r="K207" s="344" t="e">
        <f t="shared" si="13"/>
        <v>#DIV/0!</v>
      </c>
    </row>
    <row r="208" spans="1:11" s="327" customFormat="1" ht="17.25" customHeight="1">
      <c r="A208" s="345">
        <v>182</v>
      </c>
      <c r="B208" s="545" t="s">
        <v>1106</v>
      </c>
      <c r="C208" s="365">
        <v>31.1</v>
      </c>
      <c r="D208" s="394">
        <v>821000</v>
      </c>
      <c r="E208" s="412" t="s">
        <v>605</v>
      </c>
      <c r="F208" s="411" t="s">
        <v>606</v>
      </c>
      <c r="G208" s="559">
        <f>SUM(G209:G214)</f>
        <v>0</v>
      </c>
      <c r="H208" s="559">
        <f t="shared" ref="H208:I208" si="17">SUM(H209:H214)</f>
        <v>0</v>
      </c>
      <c r="I208" s="559">
        <f t="shared" si="17"/>
        <v>0</v>
      </c>
      <c r="J208" s="344" t="e">
        <f t="shared" si="12"/>
        <v>#DIV/0!</v>
      </c>
      <c r="K208" s="344" t="e">
        <f t="shared" si="13"/>
        <v>#DIV/0!</v>
      </c>
    </row>
    <row r="209" spans="1:11" s="327" customFormat="1" ht="12" customHeight="1">
      <c r="A209" s="345">
        <v>183</v>
      </c>
      <c r="B209" s="545" t="s">
        <v>1138</v>
      </c>
      <c r="C209" s="368">
        <v>314.10000000000002</v>
      </c>
      <c r="D209" s="351">
        <v>821100</v>
      </c>
      <c r="E209" s="419"/>
      <c r="F209" s="353" t="s">
        <v>981</v>
      </c>
      <c r="G209" s="553"/>
      <c r="H209" s="553"/>
      <c r="I209" s="581"/>
      <c r="J209" s="344" t="e">
        <f t="shared" si="12"/>
        <v>#DIV/0!</v>
      </c>
      <c r="K209" s="344" t="e">
        <f t="shared" si="13"/>
        <v>#DIV/0!</v>
      </c>
    </row>
    <row r="210" spans="1:11" s="327" customFormat="1" ht="12">
      <c r="A210" s="345">
        <v>184</v>
      </c>
      <c r="B210" s="545" t="s">
        <v>1106</v>
      </c>
      <c r="C210" s="368">
        <v>31.1</v>
      </c>
      <c r="D210" s="351">
        <v>821200</v>
      </c>
      <c r="E210" s="419"/>
      <c r="F210" s="353" t="s">
        <v>982</v>
      </c>
      <c r="G210" s="553"/>
      <c r="H210" s="553"/>
      <c r="I210" s="581"/>
      <c r="J210" s="344" t="e">
        <f t="shared" si="12"/>
        <v>#DIV/0!</v>
      </c>
      <c r="K210" s="344" t="e">
        <f t="shared" si="13"/>
        <v>#DIV/0!</v>
      </c>
    </row>
    <row r="211" spans="1:11" s="327" customFormat="1" ht="12">
      <c r="A211" s="345">
        <v>185</v>
      </c>
      <c r="B211" s="545" t="s">
        <v>1106</v>
      </c>
      <c r="C211" s="368">
        <v>31.1</v>
      </c>
      <c r="D211" s="351">
        <v>821300</v>
      </c>
      <c r="E211" s="419"/>
      <c r="F211" s="353" t="s">
        <v>983</v>
      </c>
      <c r="G211" s="553"/>
      <c r="H211" s="553"/>
      <c r="I211" s="581"/>
      <c r="J211" s="344" t="e">
        <f t="shared" si="12"/>
        <v>#DIV/0!</v>
      </c>
      <c r="K211" s="344" t="e">
        <f t="shared" si="13"/>
        <v>#DIV/0!</v>
      </c>
    </row>
    <row r="212" spans="1:11" s="327" customFormat="1" ht="15.75" customHeight="1">
      <c r="A212" s="345">
        <v>186</v>
      </c>
      <c r="B212" s="545" t="s">
        <v>1106</v>
      </c>
      <c r="C212" s="368">
        <v>31.1</v>
      </c>
      <c r="D212" s="351">
        <v>821400</v>
      </c>
      <c r="E212" s="419"/>
      <c r="F212" s="353" t="s">
        <v>984</v>
      </c>
      <c r="G212" s="553"/>
      <c r="H212" s="553"/>
      <c r="I212" s="581"/>
      <c r="J212" s="344" t="e">
        <f t="shared" si="12"/>
        <v>#DIV/0!</v>
      </c>
      <c r="K212" s="344" t="e">
        <f t="shared" si="13"/>
        <v>#DIV/0!</v>
      </c>
    </row>
    <row r="213" spans="1:11" s="327" customFormat="1" ht="12" customHeight="1">
      <c r="A213" s="345">
        <v>187</v>
      </c>
      <c r="B213" s="545" t="s">
        <v>1106</v>
      </c>
      <c r="C213" s="368">
        <v>314.10000000000002</v>
      </c>
      <c r="D213" s="351">
        <v>821500</v>
      </c>
      <c r="E213" s="419"/>
      <c r="F213" s="353" t="s">
        <v>985</v>
      </c>
      <c r="G213" s="553"/>
      <c r="H213" s="553"/>
      <c r="I213" s="581"/>
      <c r="J213" s="344" t="e">
        <f t="shared" si="12"/>
        <v>#DIV/0!</v>
      </c>
      <c r="K213" s="344" t="e">
        <f t="shared" si="13"/>
        <v>#DIV/0!</v>
      </c>
    </row>
    <row r="214" spans="1:11" s="327" customFormat="1" ht="12" customHeight="1">
      <c r="A214" s="345">
        <v>188</v>
      </c>
      <c r="B214" s="545" t="s">
        <v>1106</v>
      </c>
      <c r="C214" s="368">
        <v>311.10000000000002</v>
      </c>
      <c r="D214" s="351">
        <v>821600</v>
      </c>
      <c r="E214" s="419"/>
      <c r="F214" s="353" t="s">
        <v>607</v>
      </c>
      <c r="G214" s="553"/>
      <c r="H214" s="553"/>
      <c r="I214" s="581"/>
      <c r="J214" s="344" t="e">
        <f t="shared" si="12"/>
        <v>#DIV/0!</v>
      </c>
      <c r="K214" s="344" t="e">
        <f t="shared" si="13"/>
        <v>#DIV/0!</v>
      </c>
    </row>
    <row r="215" spans="1:11" s="327" customFormat="1" ht="27" customHeight="1">
      <c r="A215" s="414">
        <v>189</v>
      </c>
      <c r="B215" s="548" t="s">
        <v>1106</v>
      </c>
      <c r="C215" s="414">
        <v>31</v>
      </c>
      <c r="D215" s="414"/>
      <c r="E215" s="420" t="s">
        <v>608</v>
      </c>
      <c r="F215" s="414" t="s">
        <v>609</v>
      </c>
      <c r="G215" s="627">
        <f>SUM(G208-G200)</f>
        <v>0</v>
      </c>
      <c r="H215" s="627">
        <f t="shared" ref="H215" si="18">SUM(H208-H200)</f>
        <v>0</v>
      </c>
      <c r="I215" s="627">
        <f>SUM(I208-I200)</f>
        <v>0</v>
      </c>
      <c r="J215" s="344" t="e">
        <f t="shared" si="12"/>
        <v>#DIV/0!</v>
      </c>
      <c r="K215" s="344" t="e">
        <f t="shared" si="13"/>
        <v>#DIV/0!</v>
      </c>
    </row>
    <row r="216" spans="1:11" s="327" customFormat="1" ht="30" customHeight="1">
      <c r="A216" s="414">
        <v>190</v>
      </c>
      <c r="B216" s="414"/>
      <c r="C216" s="414"/>
      <c r="D216" s="414"/>
      <c r="E216" s="421" t="s">
        <v>610</v>
      </c>
      <c r="F216" s="414" t="s">
        <v>611</v>
      </c>
      <c r="G216" s="627">
        <f>SUM(G198-G215)</f>
        <v>0</v>
      </c>
      <c r="H216" s="627">
        <f t="shared" ref="H216" si="19">SUM(H198-H215)</f>
        <v>0</v>
      </c>
      <c r="I216" s="627">
        <f>SUM(I198-I215)</f>
        <v>0</v>
      </c>
      <c r="J216" s="344" t="e">
        <f t="shared" si="12"/>
        <v>#DIV/0!</v>
      </c>
      <c r="K216" s="344" t="e">
        <f t="shared" si="13"/>
        <v>#DIV/0!</v>
      </c>
    </row>
    <row r="217" spans="1:11" s="327" customFormat="1" ht="26.25" customHeight="1">
      <c r="A217" s="414">
        <v>191</v>
      </c>
      <c r="B217" s="414"/>
      <c r="C217" s="414" t="s">
        <v>612</v>
      </c>
      <c r="D217" s="414"/>
      <c r="E217" s="422" t="s">
        <v>613</v>
      </c>
      <c r="F217" s="414" t="s">
        <v>614</v>
      </c>
      <c r="G217" s="627"/>
      <c r="H217" s="627"/>
      <c r="I217" s="627"/>
      <c r="J217" s="344" t="e">
        <f t="shared" si="12"/>
        <v>#DIV/0!</v>
      </c>
      <c r="K217" s="344" t="e">
        <f t="shared" si="13"/>
        <v>#DIV/0!</v>
      </c>
    </row>
    <row r="218" spans="1:11" s="327" customFormat="1" ht="29.25" customHeight="1">
      <c r="A218" s="345">
        <v>192</v>
      </c>
      <c r="B218" s="545"/>
      <c r="C218" s="341">
        <v>321.2</v>
      </c>
      <c r="D218" s="394"/>
      <c r="E218" s="413"/>
      <c r="F218" s="411" t="s">
        <v>682</v>
      </c>
      <c r="G218" s="552">
        <f>SUM(G219+G220+G221+G222+G223+G224+G225+G226+G229)</f>
        <v>0</v>
      </c>
      <c r="H218" s="552">
        <f t="shared" ref="H218:I218" si="20">SUM(H219+H220+H221+H222+H223+H224+H225+H226+H229)</f>
        <v>0</v>
      </c>
      <c r="I218" s="552">
        <f t="shared" si="20"/>
        <v>0</v>
      </c>
      <c r="J218" s="344" t="e">
        <f t="shared" si="12"/>
        <v>#DIV/0!</v>
      </c>
      <c r="K218" s="344" t="e">
        <f t="shared" si="13"/>
        <v>#DIV/0!</v>
      </c>
    </row>
    <row r="219" spans="1:11" s="327" customFormat="1" ht="14.25" customHeight="1">
      <c r="A219" s="345">
        <v>193</v>
      </c>
      <c r="B219" s="545" t="s">
        <v>1107</v>
      </c>
      <c r="C219" s="423">
        <v>3215.2</v>
      </c>
      <c r="D219" s="366">
        <v>811122</v>
      </c>
      <c r="E219" s="424"/>
      <c r="F219" s="367" t="s">
        <v>615</v>
      </c>
      <c r="G219" s="553"/>
      <c r="H219" s="553"/>
      <c r="I219" s="660"/>
      <c r="J219" s="344" t="e">
        <f t="shared" si="12"/>
        <v>#DIV/0!</v>
      </c>
      <c r="K219" s="344" t="e">
        <f t="shared" si="13"/>
        <v>#DIV/0!</v>
      </c>
    </row>
    <row r="220" spans="1:11" s="327" customFormat="1" ht="15" customHeight="1">
      <c r="A220" s="345">
        <v>194</v>
      </c>
      <c r="B220" s="545" t="s">
        <v>1107</v>
      </c>
      <c r="C220" s="423">
        <v>3215.2</v>
      </c>
      <c r="D220" s="366">
        <v>811123</v>
      </c>
      <c r="E220" s="424"/>
      <c r="F220" s="367" t="s">
        <v>616</v>
      </c>
      <c r="G220" s="553"/>
      <c r="H220" s="553"/>
      <c r="I220" s="660"/>
      <c r="J220" s="344" t="e">
        <f t="shared" ref="J220:J282" si="21">SUM(H220/G220)*100</f>
        <v>#DIV/0!</v>
      </c>
      <c r="K220" s="344" t="e">
        <f t="shared" ref="K220:K282" si="22">SUM(H220/I220)*100</f>
        <v>#DIV/0!</v>
      </c>
    </row>
    <row r="221" spans="1:11" s="327" customFormat="1" ht="23.25" customHeight="1">
      <c r="A221" s="345">
        <v>195</v>
      </c>
      <c r="B221" s="545" t="s">
        <v>1102</v>
      </c>
      <c r="C221" s="423">
        <v>3214.2</v>
      </c>
      <c r="D221" s="366">
        <v>813100</v>
      </c>
      <c r="E221" s="425"/>
      <c r="F221" s="367" t="s">
        <v>617</v>
      </c>
      <c r="G221" s="553"/>
      <c r="H221" s="553"/>
      <c r="I221" s="660"/>
      <c r="J221" s="344" t="e">
        <f t="shared" si="21"/>
        <v>#DIV/0!</v>
      </c>
      <c r="K221" s="344" t="e">
        <f t="shared" si="22"/>
        <v>#DIV/0!</v>
      </c>
    </row>
    <row r="222" spans="1:11" s="327" customFormat="1" ht="24.75" customHeight="1">
      <c r="A222" s="345">
        <v>196</v>
      </c>
      <c r="B222" s="545" t="s">
        <v>1102</v>
      </c>
      <c r="C222" s="423">
        <v>3214.2</v>
      </c>
      <c r="D222" s="366">
        <v>813200</v>
      </c>
      <c r="E222" s="425"/>
      <c r="F222" s="367" t="s">
        <v>618</v>
      </c>
      <c r="G222" s="556"/>
      <c r="H222" s="553"/>
      <c r="I222" s="661"/>
      <c r="J222" s="344" t="e">
        <f t="shared" si="21"/>
        <v>#DIV/0!</v>
      </c>
      <c r="K222" s="344" t="e">
        <f t="shared" si="22"/>
        <v>#DIV/0!</v>
      </c>
    </row>
    <row r="223" spans="1:11" s="327" customFormat="1" ht="24" customHeight="1">
      <c r="A223" s="345">
        <v>197</v>
      </c>
      <c r="B223" s="545" t="s">
        <v>1102</v>
      </c>
      <c r="C223" s="423">
        <v>3214.2</v>
      </c>
      <c r="D223" s="366">
        <v>813300</v>
      </c>
      <c r="E223" s="425"/>
      <c r="F223" s="367" t="s">
        <v>619</v>
      </c>
      <c r="G223" s="553"/>
      <c r="H223" s="553"/>
      <c r="I223" s="581"/>
      <c r="J223" s="344" t="e">
        <f t="shared" si="21"/>
        <v>#DIV/0!</v>
      </c>
      <c r="K223" s="344" t="e">
        <f t="shared" si="22"/>
        <v>#DIV/0!</v>
      </c>
    </row>
    <row r="224" spans="1:11" s="327" customFormat="1" ht="18" customHeight="1">
      <c r="A224" s="345">
        <v>198</v>
      </c>
      <c r="B224" s="545" t="s">
        <v>1107</v>
      </c>
      <c r="C224" s="423">
        <v>3215.2</v>
      </c>
      <c r="D224" s="366">
        <v>813400</v>
      </c>
      <c r="E224" s="425"/>
      <c r="F224" s="367" t="s">
        <v>620</v>
      </c>
      <c r="G224" s="553"/>
      <c r="H224" s="553"/>
      <c r="I224" s="581"/>
      <c r="J224" s="344" t="e">
        <f t="shared" si="21"/>
        <v>#DIV/0!</v>
      </c>
      <c r="K224" s="344" t="e">
        <f t="shared" si="22"/>
        <v>#DIV/0!</v>
      </c>
    </row>
    <row r="225" spans="1:11" s="327" customFormat="1" ht="26.25" customHeight="1">
      <c r="A225" s="345">
        <v>199</v>
      </c>
      <c r="B225" s="545" t="s">
        <v>1107</v>
      </c>
      <c r="C225" s="423">
        <v>3215.2</v>
      </c>
      <c r="D225" s="366">
        <v>813500</v>
      </c>
      <c r="E225" s="425"/>
      <c r="F225" s="367" t="s">
        <v>621</v>
      </c>
      <c r="G225" s="555"/>
      <c r="H225" s="553"/>
      <c r="I225" s="581"/>
      <c r="J225" s="344" t="e">
        <f t="shared" si="21"/>
        <v>#DIV/0!</v>
      </c>
      <c r="K225" s="344" t="e">
        <f t="shared" si="22"/>
        <v>#DIV/0!</v>
      </c>
    </row>
    <row r="226" spans="1:11" s="327" customFormat="1" ht="15.75" customHeight="1">
      <c r="A226" s="345">
        <v>200</v>
      </c>
      <c r="B226" s="545"/>
      <c r="C226" s="423">
        <v>3214.2</v>
      </c>
      <c r="D226" s="366">
        <v>813600</v>
      </c>
      <c r="E226" s="425"/>
      <c r="F226" s="367" t="s">
        <v>836</v>
      </c>
      <c r="G226" s="556"/>
      <c r="H226" s="553"/>
      <c r="I226" s="581"/>
      <c r="J226" s="344" t="e">
        <f t="shared" si="21"/>
        <v>#DIV/0!</v>
      </c>
      <c r="K226" s="344" t="e">
        <f t="shared" si="22"/>
        <v>#DIV/0!</v>
      </c>
    </row>
    <row r="227" spans="1:11" s="327" customFormat="1" ht="12.75" customHeight="1">
      <c r="A227" s="345">
        <v>201</v>
      </c>
      <c r="B227" s="545" t="s">
        <v>1102</v>
      </c>
      <c r="C227" s="423">
        <v>3214.2</v>
      </c>
      <c r="D227" s="366">
        <v>813611</v>
      </c>
      <c r="E227" s="425"/>
      <c r="F227" s="364" t="s">
        <v>622</v>
      </c>
      <c r="G227" s="560"/>
      <c r="H227" s="554"/>
      <c r="I227" s="582"/>
      <c r="J227" s="344" t="e">
        <f t="shared" si="21"/>
        <v>#DIV/0!</v>
      </c>
      <c r="K227" s="344" t="e">
        <f t="shared" si="22"/>
        <v>#DIV/0!</v>
      </c>
    </row>
    <row r="228" spans="1:11" s="327" customFormat="1" ht="15" customHeight="1">
      <c r="A228" s="345">
        <v>202</v>
      </c>
      <c r="B228" s="545" t="s">
        <v>1102</v>
      </c>
      <c r="C228" s="423">
        <v>3214.2</v>
      </c>
      <c r="D228" s="366">
        <v>813612</v>
      </c>
      <c r="E228" s="425"/>
      <c r="F228" s="364" t="s">
        <v>623</v>
      </c>
      <c r="G228" s="560"/>
      <c r="H228" s="554"/>
      <c r="I228" s="581"/>
      <c r="J228" s="344" t="e">
        <f t="shared" si="21"/>
        <v>#DIV/0!</v>
      </c>
      <c r="K228" s="344" t="e">
        <f t="shared" si="22"/>
        <v>#DIV/0!</v>
      </c>
    </row>
    <row r="229" spans="1:11" s="327" customFormat="1" ht="18" customHeight="1">
      <c r="A229" s="345">
        <v>203</v>
      </c>
      <c r="B229" s="545" t="s">
        <v>1102</v>
      </c>
      <c r="C229" s="423">
        <v>3224.2</v>
      </c>
      <c r="D229" s="366">
        <v>813700</v>
      </c>
      <c r="E229" s="425"/>
      <c r="F229" s="367" t="s">
        <v>624</v>
      </c>
      <c r="G229" s="553"/>
      <c r="H229" s="553"/>
      <c r="I229" s="581"/>
      <c r="J229" s="344" t="e">
        <f t="shared" si="21"/>
        <v>#DIV/0!</v>
      </c>
      <c r="K229" s="344" t="e">
        <f t="shared" si="22"/>
        <v>#DIV/0!</v>
      </c>
    </row>
    <row r="230" spans="1:11" s="327" customFormat="1" ht="26.25" customHeight="1">
      <c r="A230" s="345">
        <v>204</v>
      </c>
      <c r="B230" s="545"/>
      <c r="C230" s="341">
        <v>322.10000000000002</v>
      </c>
      <c r="D230" s="394">
        <v>822000</v>
      </c>
      <c r="E230" s="413"/>
      <c r="F230" s="411" t="s">
        <v>625</v>
      </c>
      <c r="G230" s="559">
        <f>SUM(G231+G232+G233+G234+G235+G236+G239)</f>
        <v>0</v>
      </c>
      <c r="H230" s="559">
        <f t="shared" ref="H230:I230" si="23">SUM(H231+H232+H233+H234+H235+H236+H239)</f>
        <v>0</v>
      </c>
      <c r="I230" s="559">
        <f t="shared" si="23"/>
        <v>0</v>
      </c>
      <c r="J230" s="344" t="e">
        <f t="shared" si="21"/>
        <v>#DIV/0!</v>
      </c>
      <c r="K230" s="344" t="e">
        <f t="shared" si="22"/>
        <v>#DIV/0!</v>
      </c>
    </row>
    <row r="231" spans="1:11" s="327" customFormat="1" ht="16.5" customHeight="1">
      <c r="A231" s="345">
        <v>205</v>
      </c>
      <c r="B231" s="545" t="s">
        <v>1102</v>
      </c>
      <c r="C231" s="423">
        <v>3214.1</v>
      </c>
      <c r="D231" s="366">
        <v>822100</v>
      </c>
      <c r="E231" s="394"/>
      <c r="F231" s="367" t="s">
        <v>997</v>
      </c>
      <c r="G231" s="553"/>
      <c r="H231" s="553"/>
      <c r="I231" s="581"/>
      <c r="J231" s="344" t="e">
        <f t="shared" si="21"/>
        <v>#DIV/0!</v>
      </c>
      <c r="K231" s="344" t="e">
        <f t="shared" si="22"/>
        <v>#DIV/0!</v>
      </c>
    </row>
    <row r="232" spans="1:11" s="327" customFormat="1" ht="28.5" customHeight="1">
      <c r="A232" s="345">
        <v>206</v>
      </c>
      <c r="B232" s="545" t="s">
        <v>1102</v>
      </c>
      <c r="C232" s="423">
        <v>3214.1</v>
      </c>
      <c r="D232" s="366">
        <v>822200</v>
      </c>
      <c r="E232" s="394"/>
      <c r="F232" s="367" t="s">
        <v>626</v>
      </c>
      <c r="G232" s="555"/>
      <c r="H232" s="553"/>
      <c r="I232" s="584"/>
      <c r="J232" s="344" t="e">
        <f t="shared" si="21"/>
        <v>#DIV/0!</v>
      </c>
      <c r="K232" s="344" t="e">
        <f t="shared" si="22"/>
        <v>#DIV/0!</v>
      </c>
    </row>
    <row r="233" spans="1:11" s="327" customFormat="1" ht="22.5" customHeight="1">
      <c r="A233" s="345">
        <v>207</v>
      </c>
      <c r="B233" s="545" t="s">
        <v>1102</v>
      </c>
      <c r="C233" s="423">
        <v>3214.1</v>
      </c>
      <c r="D233" s="366">
        <v>822300</v>
      </c>
      <c r="E233" s="394"/>
      <c r="F233" s="367" t="s">
        <v>999</v>
      </c>
      <c r="G233" s="555"/>
      <c r="H233" s="553"/>
      <c r="I233" s="581"/>
      <c r="J233" s="344" t="e">
        <f t="shared" si="21"/>
        <v>#DIV/0!</v>
      </c>
      <c r="K233" s="344" t="e">
        <f t="shared" si="22"/>
        <v>#DIV/0!</v>
      </c>
    </row>
    <row r="234" spans="1:11" s="327" customFormat="1" ht="22.5" customHeight="1">
      <c r="A234" s="345">
        <v>208</v>
      </c>
      <c r="B234" s="545" t="s">
        <v>1107</v>
      </c>
      <c r="C234" s="423">
        <v>3215.1</v>
      </c>
      <c r="D234" s="366">
        <v>822400</v>
      </c>
      <c r="E234" s="394"/>
      <c r="F234" s="367" t="s">
        <v>1000</v>
      </c>
      <c r="G234" s="555"/>
      <c r="H234" s="553"/>
      <c r="I234" s="581"/>
      <c r="J234" s="344" t="e">
        <f t="shared" si="21"/>
        <v>#DIV/0!</v>
      </c>
      <c r="K234" s="344" t="e">
        <f t="shared" si="22"/>
        <v>#DIV/0!</v>
      </c>
    </row>
    <row r="235" spans="1:11" s="327" customFormat="1" ht="26.25" customHeight="1">
      <c r="A235" s="345">
        <v>209</v>
      </c>
      <c r="B235" s="545" t="s">
        <v>1107</v>
      </c>
      <c r="C235" s="423">
        <v>3215.1</v>
      </c>
      <c r="D235" s="366">
        <v>822500</v>
      </c>
      <c r="E235" s="394"/>
      <c r="F235" s="367" t="s">
        <v>627</v>
      </c>
      <c r="G235" s="555"/>
      <c r="H235" s="553"/>
      <c r="I235" s="581"/>
      <c r="J235" s="344" t="e">
        <f t="shared" si="21"/>
        <v>#DIV/0!</v>
      </c>
      <c r="K235" s="344" t="e">
        <f t="shared" si="22"/>
        <v>#DIV/0!</v>
      </c>
    </row>
    <row r="236" spans="1:11" s="327" customFormat="1" ht="14.25" customHeight="1">
      <c r="A236" s="345">
        <v>210</v>
      </c>
      <c r="B236" s="545"/>
      <c r="C236" s="423"/>
      <c r="D236" s="366">
        <v>822600</v>
      </c>
      <c r="E236" s="394"/>
      <c r="F236" s="367" t="s">
        <v>1002</v>
      </c>
      <c r="G236" s="555"/>
      <c r="H236" s="553"/>
      <c r="I236" s="581"/>
      <c r="J236" s="344" t="e">
        <f t="shared" si="21"/>
        <v>#DIV/0!</v>
      </c>
      <c r="K236" s="344" t="e">
        <f t="shared" si="22"/>
        <v>#DIV/0!</v>
      </c>
    </row>
    <row r="237" spans="1:11" s="327" customFormat="1" ht="16.5" customHeight="1">
      <c r="A237" s="345">
        <v>211</v>
      </c>
      <c r="B237" s="545" t="s">
        <v>1102</v>
      </c>
      <c r="C237" s="423"/>
      <c r="D237" s="366">
        <v>822611</v>
      </c>
      <c r="E237" s="394"/>
      <c r="F237" s="364" t="s">
        <v>628</v>
      </c>
      <c r="G237" s="555"/>
      <c r="H237" s="553"/>
      <c r="I237" s="581"/>
      <c r="J237" s="344" t="e">
        <f t="shared" si="21"/>
        <v>#DIV/0!</v>
      </c>
      <c r="K237" s="344" t="e">
        <f t="shared" si="22"/>
        <v>#DIV/0!</v>
      </c>
    </row>
    <row r="238" spans="1:11" s="327" customFormat="1" ht="15.75" customHeight="1">
      <c r="A238" s="345">
        <v>212</v>
      </c>
      <c r="B238" s="545" t="s">
        <v>1102</v>
      </c>
      <c r="C238" s="423"/>
      <c r="D238" s="366">
        <v>822612</v>
      </c>
      <c r="E238" s="394"/>
      <c r="F238" s="364" t="s">
        <v>629</v>
      </c>
      <c r="G238" s="555"/>
      <c r="H238" s="553"/>
      <c r="I238" s="581"/>
      <c r="J238" s="344" t="e">
        <f t="shared" si="21"/>
        <v>#DIV/0!</v>
      </c>
      <c r="K238" s="344" t="e">
        <f t="shared" si="22"/>
        <v>#DIV/0!</v>
      </c>
    </row>
    <row r="239" spans="1:11" s="327" customFormat="1" ht="18" customHeight="1">
      <c r="A239" s="345">
        <v>213</v>
      </c>
      <c r="B239" s="545" t="s">
        <v>1102</v>
      </c>
      <c r="C239" s="341">
        <v>3224.1</v>
      </c>
      <c r="D239" s="366">
        <v>822700</v>
      </c>
      <c r="E239" s="394"/>
      <c r="F239" s="367" t="s">
        <v>630</v>
      </c>
      <c r="G239" s="553"/>
      <c r="H239" s="553"/>
      <c r="I239" s="581"/>
      <c r="J239" s="344" t="e">
        <f t="shared" si="21"/>
        <v>#DIV/0!</v>
      </c>
      <c r="K239" s="344" t="e">
        <f t="shared" si="22"/>
        <v>#DIV/0!</v>
      </c>
    </row>
    <row r="240" spans="1:11" s="327" customFormat="1" ht="27" customHeight="1">
      <c r="A240" s="427">
        <v>214</v>
      </c>
      <c r="B240" s="427"/>
      <c r="C240" s="427">
        <v>32</v>
      </c>
      <c r="D240" s="427"/>
      <c r="E240" s="426" t="s">
        <v>631</v>
      </c>
      <c r="F240" s="427" t="s">
        <v>632</v>
      </c>
      <c r="G240" s="627">
        <f>SUM(G218-G230)</f>
        <v>0</v>
      </c>
      <c r="H240" s="627">
        <f t="shared" ref="H240" si="24">SUM(H218-H230)</f>
        <v>0</v>
      </c>
      <c r="I240" s="627">
        <f>SUM(I218-I230)</f>
        <v>0</v>
      </c>
      <c r="J240" s="344" t="e">
        <f t="shared" si="21"/>
        <v>#DIV/0!</v>
      </c>
      <c r="K240" s="344" t="e">
        <f t="shared" si="22"/>
        <v>#DIV/0!</v>
      </c>
    </row>
    <row r="241" spans="1:11" s="327" customFormat="1" ht="26.25" customHeight="1">
      <c r="A241" s="427">
        <v>215</v>
      </c>
      <c r="B241" s="427"/>
      <c r="C241" s="427" t="s">
        <v>633</v>
      </c>
      <c r="D241" s="427"/>
      <c r="E241" s="415"/>
      <c r="F241" s="414" t="s">
        <v>634</v>
      </c>
      <c r="G241" s="627"/>
      <c r="H241" s="627"/>
      <c r="I241" s="627"/>
      <c r="J241" s="344" t="e">
        <f t="shared" si="21"/>
        <v>#DIV/0!</v>
      </c>
      <c r="K241" s="344" t="e">
        <f t="shared" si="22"/>
        <v>#DIV/0!</v>
      </c>
    </row>
    <row r="242" spans="1:11" s="327" customFormat="1" ht="14.25" customHeight="1">
      <c r="A242" s="345">
        <v>216</v>
      </c>
      <c r="B242" s="545"/>
      <c r="C242" s="341">
        <v>331</v>
      </c>
      <c r="D242" s="394"/>
      <c r="E242" s="413"/>
      <c r="F242" s="411" t="s">
        <v>635</v>
      </c>
      <c r="G242" s="552">
        <f>SUM(G243+G255)</f>
        <v>0</v>
      </c>
      <c r="H242" s="559">
        <f>SUM(H243+H255)</f>
        <v>0</v>
      </c>
      <c r="I242" s="587">
        <f>SUM(I243+I255)</f>
        <v>0</v>
      </c>
      <c r="J242" s="344" t="e">
        <f t="shared" si="21"/>
        <v>#DIV/0!</v>
      </c>
      <c r="K242" s="344" t="e">
        <f t="shared" si="22"/>
        <v>#DIV/0!</v>
      </c>
    </row>
    <row r="243" spans="1:11" s="327" customFormat="1" ht="18.75" customHeight="1">
      <c r="A243" s="345">
        <v>217</v>
      </c>
      <c r="B243" s="545"/>
      <c r="C243" s="345"/>
      <c r="D243" s="679"/>
      <c r="E243" s="705"/>
      <c r="F243" s="681" t="s">
        <v>636</v>
      </c>
      <c r="G243" s="559">
        <f>SUM(G244:G246)</f>
        <v>0</v>
      </c>
      <c r="H243" s="559">
        <f>SUM(H244:H246)</f>
        <v>0</v>
      </c>
      <c r="I243" s="587">
        <f>SUM(I244:I246)</f>
        <v>0</v>
      </c>
      <c r="J243" s="344" t="e">
        <f t="shared" si="21"/>
        <v>#DIV/0!</v>
      </c>
      <c r="K243" s="344" t="e">
        <f t="shared" si="22"/>
        <v>#DIV/0!</v>
      </c>
    </row>
    <row r="244" spans="1:11" s="327" customFormat="1" ht="12">
      <c r="A244" s="345">
        <v>218</v>
      </c>
      <c r="B244" s="545" t="s">
        <v>1102</v>
      </c>
      <c r="C244" s="345">
        <v>3314.1</v>
      </c>
      <c r="D244" s="351">
        <v>814100</v>
      </c>
      <c r="E244" s="419"/>
      <c r="F244" s="353" t="s">
        <v>637</v>
      </c>
      <c r="G244" s="553"/>
      <c r="H244" s="553"/>
      <c r="I244" s="581"/>
      <c r="J244" s="344" t="e">
        <f t="shared" si="21"/>
        <v>#DIV/0!</v>
      </c>
      <c r="K244" s="344" t="e">
        <f t="shared" si="22"/>
        <v>#DIV/0!</v>
      </c>
    </row>
    <row r="245" spans="1:11" s="327" customFormat="1" ht="12">
      <c r="A245" s="345">
        <v>219</v>
      </c>
      <c r="B245" s="545" t="s">
        <v>1102</v>
      </c>
      <c r="C245" s="345">
        <v>3324.1</v>
      </c>
      <c r="D245" s="351">
        <v>814200</v>
      </c>
      <c r="E245" s="419"/>
      <c r="F245" s="353" t="s">
        <v>638</v>
      </c>
      <c r="G245" s="553"/>
      <c r="H245" s="553"/>
      <c r="I245" s="581"/>
      <c r="J245" s="344" t="e">
        <f t="shared" si="21"/>
        <v>#DIV/0!</v>
      </c>
      <c r="K245" s="344" t="e">
        <f t="shared" si="22"/>
        <v>#DIV/0!</v>
      </c>
    </row>
    <row r="246" spans="1:11" s="327" customFormat="1" ht="12">
      <c r="A246" s="345">
        <v>220</v>
      </c>
      <c r="B246" s="545"/>
      <c r="C246" s="345">
        <v>3313.1</v>
      </c>
      <c r="D246" s="351">
        <v>814300</v>
      </c>
      <c r="E246" s="419"/>
      <c r="F246" s="353" t="s">
        <v>639</v>
      </c>
      <c r="G246" s="555"/>
      <c r="H246" s="555"/>
      <c r="I246" s="581"/>
      <c r="J246" s="344" t="e">
        <f t="shared" si="21"/>
        <v>#DIV/0!</v>
      </c>
      <c r="K246" s="344" t="e">
        <f t="shared" si="22"/>
        <v>#DIV/0!</v>
      </c>
    </row>
    <row r="247" spans="1:11" s="327" customFormat="1" ht="15" customHeight="1">
      <c r="A247" s="345">
        <v>221</v>
      </c>
      <c r="B247" s="545" t="s">
        <v>1139</v>
      </c>
      <c r="C247" s="345">
        <v>3313.1</v>
      </c>
      <c r="D247" s="351">
        <v>814310</v>
      </c>
      <c r="E247" s="419"/>
      <c r="F247" s="364" t="s">
        <v>640</v>
      </c>
      <c r="G247" s="555"/>
      <c r="H247" s="555"/>
      <c r="I247" s="581"/>
      <c r="J247" s="344" t="e">
        <f t="shared" si="21"/>
        <v>#DIV/0!</v>
      </c>
      <c r="K247" s="344" t="e">
        <f t="shared" si="22"/>
        <v>#DIV/0!</v>
      </c>
    </row>
    <row r="248" spans="1:11" s="327" customFormat="1" ht="16.5" customHeight="1">
      <c r="A248" s="345">
        <v>222</v>
      </c>
      <c r="B248" s="545" t="s">
        <v>1102</v>
      </c>
      <c r="C248" s="345">
        <v>3314.1</v>
      </c>
      <c r="D248" s="351">
        <v>814320</v>
      </c>
      <c r="E248" s="419"/>
      <c r="F248" s="364" t="s">
        <v>641</v>
      </c>
      <c r="G248" s="555"/>
      <c r="H248" s="553"/>
      <c r="I248" s="581"/>
      <c r="J248" s="344" t="e">
        <f t="shared" si="21"/>
        <v>#DIV/0!</v>
      </c>
      <c r="K248" s="344" t="e">
        <f t="shared" si="22"/>
        <v>#DIV/0!</v>
      </c>
    </row>
    <row r="249" spans="1:11" s="327" customFormat="1" ht="16.5" customHeight="1">
      <c r="A249" s="345">
        <v>223</v>
      </c>
      <c r="B249" s="545" t="s">
        <v>1102</v>
      </c>
      <c r="C249" s="345">
        <v>3314.1</v>
      </c>
      <c r="D249" s="351">
        <v>814321</v>
      </c>
      <c r="E249" s="419"/>
      <c r="F249" s="364" t="s">
        <v>512</v>
      </c>
      <c r="G249" s="555"/>
      <c r="H249" s="553"/>
      <c r="I249" s="581"/>
      <c r="J249" s="344" t="e">
        <f t="shared" si="21"/>
        <v>#DIV/0!</v>
      </c>
      <c r="K249" s="344" t="e">
        <f t="shared" si="22"/>
        <v>#DIV/0!</v>
      </c>
    </row>
    <row r="250" spans="1:11" s="327" customFormat="1" ht="16.5" customHeight="1">
      <c r="A250" s="345">
        <v>224</v>
      </c>
      <c r="B250" s="545" t="s">
        <v>1102</v>
      </c>
      <c r="C250" s="345">
        <v>3314.1</v>
      </c>
      <c r="D250" s="351">
        <v>814322</v>
      </c>
      <c r="E250" s="419"/>
      <c r="F250" s="364" t="s">
        <v>642</v>
      </c>
      <c r="G250" s="555"/>
      <c r="H250" s="553"/>
      <c r="I250" s="581"/>
      <c r="J250" s="344" t="e">
        <f t="shared" si="21"/>
        <v>#DIV/0!</v>
      </c>
      <c r="K250" s="344" t="e">
        <f t="shared" si="22"/>
        <v>#DIV/0!</v>
      </c>
    </row>
    <row r="251" spans="1:11" s="327" customFormat="1" ht="16.5" customHeight="1">
      <c r="A251" s="345">
        <v>225</v>
      </c>
      <c r="B251" s="545" t="s">
        <v>1102</v>
      </c>
      <c r="C251" s="345">
        <v>3314.1</v>
      </c>
      <c r="D251" s="351">
        <v>814323</v>
      </c>
      <c r="E251" s="419"/>
      <c r="F251" s="364" t="s">
        <v>643</v>
      </c>
      <c r="G251" s="555"/>
      <c r="H251" s="553"/>
      <c r="I251" s="581"/>
      <c r="J251" s="344" t="e">
        <f t="shared" si="21"/>
        <v>#DIV/0!</v>
      </c>
      <c r="K251" s="344" t="e">
        <f t="shared" si="22"/>
        <v>#DIV/0!</v>
      </c>
    </row>
    <row r="252" spans="1:11" s="327" customFormat="1" ht="16.5" customHeight="1">
      <c r="A252" s="345">
        <v>226</v>
      </c>
      <c r="B252" s="545" t="s">
        <v>1102</v>
      </c>
      <c r="C252" s="345">
        <v>3314.1</v>
      </c>
      <c r="D252" s="351">
        <v>814324</v>
      </c>
      <c r="E252" s="419"/>
      <c r="F252" s="364" t="s">
        <v>458</v>
      </c>
      <c r="G252" s="555"/>
      <c r="H252" s="553"/>
      <c r="I252" s="581"/>
      <c r="J252" s="344" t="e">
        <f t="shared" si="21"/>
        <v>#DIV/0!</v>
      </c>
      <c r="K252" s="344" t="e">
        <f t="shared" si="22"/>
        <v>#DIV/0!</v>
      </c>
    </row>
    <row r="253" spans="1:11" s="327" customFormat="1" ht="16.5" customHeight="1">
      <c r="A253" s="345">
        <v>227</v>
      </c>
      <c r="B253" s="545" t="s">
        <v>1102</v>
      </c>
      <c r="C253" s="345">
        <v>3314.1</v>
      </c>
      <c r="D253" s="351">
        <v>814325</v>
      </c>
      <c r="E253" s="419"/>
      <c r="F253" s="364" t="s">
        <v>459</v>
      </c>
      <c r="G253" s="555"/>
      <c r="H253" s="553"/>
      <c r="I253" s="581"/>
      <c r="J253" s="344" t="e">
        <f t="shared" si="21"/>
        <v>#DIV/0!</v>
      </c>
      <c r="K253" s="344" t="e">
        <f t="shared" si="22"/>
        <v>#DIV/0!</v>
      </c>
    </row>
    <row r="254" spans="1:11" s="327" customFormat="1" ht="15.75" customHeight="1">
      <c r="A254" s="345">
        <v>228</v>
      </c>
      <c r="B254" s="545" t="s">
        <v>1102</v>
      </c>
      <c r="C254" s="345">
        <v>3314.1</v>
      </c>
      <c r="D254" s="351">
        <v>814330</v>
      </c>
      <c r="E254" s="419"/>
      <c r="F254" s="361" t="s">
        <v>644</v>
      </c>
      <c r="G254" s="555"/>
      <c r="H254" s="562"/>
      <c r="I254" s="588"/>
      <c r="J254" s="344" t="e">
        <f t="shared" si="21"/>
        <v>#DIV/0!</v>
      </c>
      <c r="K254" s="344" t="e">
        <f t="shared" si="22"/>
        <v>#DIV/0!</v>
      </c>
    </row>
    <row r="255" spans="1:11" s="327" customFormat="1" ht="17.25" customHeight="1">
      <c r="A255" s="345">
        <v>229</v>
      </c>
      <c r="B255" s="545"/>
      <c r="C255" s="345"/>
      <c r="D255" s="679"/>
      <c r="E255" s="705"/>
      <c r="F255" s="681" t="s">
        <v>645</v>
      </c>
      <c r="G255" s="559">
        <f>SUM(G256:G258)</f>
        <v>0</v>
      </c>
      <c r="H255" s="559">
        <f t="shared" ref="H255" si="25">SUM(H256:H258)</f>
        <v>0</v>
      </c>
      <c r="I255" s="587">
        <f>SUM(I256:I258)</f>
        <v>0</v>
      </c>
      <c r="J255" s="344" t="e">
        <f t="shared" si="21"/>
        <v>#DIV/0!</v>
      </c>
      <c r="K255" s="344" t="e">
        <f t="shared" si="22"/>
        <v>#DIV/0!</v>
      </c>
    </row>
    <row r="256" spans="1:11" s="327" customFormat="1" ht="12">
      <c r="A256" s="345">
        <v>230</v>
      </c>
      <c r="B256" s="545" t="s">
        <v>1140</v>
      </c>
      <c r="C256" s="345">
        <v>3314.1</v>
      </c>
      <c r="D256" s="351">
        <v>815100</v>
      </c>
      <c r="E256" s="419"/>
      <c r="F256" s="353" t="s">
        <v>637</v>
      </c>
      <c r="G256" s="553"/>
      <c r="H256" s="553"/>
      <c r="I256" s="581"/>
      <c r="J256" s="344" t="e">
        <f t="shared" si="21"/>
        <v>#DIV/0!</v>
      </c>
      <c r="K256" s="344" t="e">
        <f t="shared" si="22"/>
        <v>#DIV/0!</v>
      </c>
    </row>
    <row r="257" spans="1:11" s="327" customFormat="1" ht="12">
      <c r="A257" s="345">
        <v>231</v>
      </c>
      <c r="B257" s="545" t="s">
        <v>1140</v>
      </c>
      <c r="C257" s="345">
        <v>3324.1</v>
      </c>
      <c r="D257" s="351">
        <v>815200</v>
      </c>
      <c r="E257" s="419"/>
      <c r="F257" s="353" t="s">
        <v>638</v>
      </c>
      <c r="G257" s="553"/>
      <c r="H257" s="553"/>
      <c r="I257" s="581"/>
      <c r="J257" s="344" t="e">
        <f t="shared" si="21"/>
        <v>#DIV/0!</v>
      </c>
      <c r="K257" s="344" t="e">
        <f t="shared" si="22"/>
        <v>#DIV/0!</v>
      </c>
    </row>
    <row r="258" spans="1:11" s="327" customFormat="1" ht="12">
      <c r="A258" s="345">
        <v>232</v>
      </c>
      <c r="B258" s="545"/>
      <c r="C258" s="345">
        <v>3313.1</v>
      </c>
      <c r="D258" s="351">
        <v>815300</v>
      </c>
      <c r="E258" s="419"/>
      <c r="F258" s="353" t="s">
        <v>639</v>
      </c>
      <c r="G258" s="555"/>
      <c r="H258" s="553"/>
      <c r="I258" s="581"/>
      <c r="J258" s="344" t="e">
        <f t="shared" si="21"/>
        <v>#DIV/0!</v>
      </c>
      <c r="K258" s="344" t="e">
        <f t="shared" si="22"/>
        <v>#DIV/0!</v>
      </c>
    </row>
    <row r="259" spans="1:11" s="327" customFormat="1" ht="15.75" customHeight="1">
      <c r="A259" s="345">
        <v>233</v>
      </c>
      <c r="B259" s="545" t="s">
        <v>1141</v>
      </c>
      <c r="C259" s="345">
        <v>3313.1</v>
      </c>
      <c r="D259" s="351">
        <v>815310</v>
      </c>
      <c r="E259" s="419"/>
      <c r="F259" s="364" t="s">
        <v>646</v>
      </c>
      <c r="G259" s="555"/>
      <c r="H259" s="553"/>
      <c r="I259" s="581"/>
      <c r="J259" s="344" t="e">
        <f t="shared" si="21"/>
        <v>#DIV/0!</v>
      </c>
      <c r="K259" s="344" t="e">
        <f t="shared" si="22"/>
        <v>#DIV/0!</v>
      </c>
    </row>
    <row r="260" spans="1:11" s="327" customFormat="1" ht="15" customHeight="1">
      <c r="A260" s="345">
        <v>234</v>
      </c>
      <c r="B260" s="545" t="s">
        <v>1140</v>
      </c>
      <c r="C260" s="345">
        <v>3314.1</v>
      </c>
      <c r="D260" s="351">
        <v>815320</v>
      </c>
      <c r="E260" s="419"/>
      <c r="F260" s="364" t="s">
        <v>641</v>
      </c>
      <c r="G260" s="555"/>
      <c r="H260" s="553"/>
      <c r="I260" s="581"/>
      <c r="J260" s="344" t="e">
        <f t="shared" si="21"/>
        <v>#DIV/0!</v>
      </c>
      <c r="K260" s="344" t="e">
        <f t="shared" si="22"/>
        <v>#DIV/0!</v>
      </c>
    </row>
    <row r="261" spans="1:11" s="327" customFormat="1" ht="15" customHeight="1">
      <c r="A261" s="345">
        <v>235</v>
      </c>
      <c r="B261" s="545" t="s">
        <v>1140</v>
      </c>
      <c r="C261" s="345">
        <v>3314.1</v>
      </c>
      <c r="D261" s="351">
        <v>815321</v>
      </c>
      <c r="E261" s="419"/>
      <c r="F261" s="364" t="s">
        <v>512</v>
      </c>
      <c r="G261" s="555"/>
      <c r="H261" s="553"/>
      <c r="I261" s="581"/>
      <c r="J261" s="344" t="e">
        <f t="shared" si="21"/>
        <v>#DIV/0!</v>
      </c>
      <c r="K261" s="344" t="e">
        <f t="shared" si="22"/>
        <v>#DIV/0!</v>
      </c>
    </row>
    <row r="262" spans="1:11" s="327" customFormat="1" ht="15" customHeight="1">
      <c r="A262" s="345">
        <v>236</v>
      </c>
      <c r="B262" s="545" t="s">
        <v>1140</v>
      </c>
      <c r="C262" s="345">
        <v>3314.1</v>
      </c>
      <c r="D262" s="351">
        <v>815322</v>
      </c>
      <c r="E262" s="419"/>
      <c r="F262" s="364" t="s">
        <v>642</v>
      </c>
      <c r="G262" s="555"/>
      <c r="H262" s="553"/>
      <c r="I262" s="581"/>
      <c r="J262" s="344" t="e">
        <f t="shared" si="21"/>
        <v>#DIV/0!</v>
      </c>
      <c r="K262" s="344" t="e">
        <f t="shared" si="22"/>
        <v>#DIV/0!</v>
      </c>
    </row>
    <row r="263" spans="1:11" s="327" customFormat="1" ht="15" customHeight="1">
      <c r="A263" s="345">
        <v>237</v>
      </c>
      <c r="B263" s="545" t="s">
        <v>1140</v>
      </c>
      <c r="C263" s="345">
        <v>3314.1</v>
      </c>
      <c r="D263" s="351">
        <v>815323</v>
      </c>
      <c r="E263" s="419"/>
      <c r="F263" s="364" t="s">
        <v>643</v>
      </c>
      <c r="G263" s="555"/>
      <c r="H263" s="553"/>
      <c r="I263" s="581"/>
      <c r="J263" s="344" t="e">
        <f t="shared" si="21"/>
        <v>#DIV/0!</v>
      </c>
      <c r="K263" s="344" t="e">
        <f t="shared" si="22"/>
        <v>#DIV/0!</v>
      </c>
    </row>
    <row r="264" spans="1:11" s="327" customFormat="1" ht="15" customHeight="1">
      <c r="A264" s="345">
        <v>238</v>
      </c>
      <c r="B264" s="545" t="s">
        <v>1140</v>
      </c>
      <c r="C264" s="345">
        <v>3314.1</v>
      </c>
      <c r="D264" s="351">
        <v>815324</v>
      </c>
      <c r="E264" s="419"/>
      <c r="F264" s="364" t="s">
        <v>458</v>
      </c>
      <c r="G264" s="555"/>
      <c r="H264" s="553"/>
      <c r="I264" s="581"/>
      <c r="J264" s="344" t="e">
        <f t="shared" si="21"/>
        <v>#DIV/0!</v>
      </c>
      <c r="K264" s="344" t="e">
        <f t="shared" si="22"/>
        <v>#DIV/0!</v>
      </c>
    </row>
    <row r="265" spans="1:11" s="327" customFormat="1" ht="15" customHeight="1">
      <c r="A265" s="345">
        <v>239</v>
      </c>
      <c r="B265" s="545" t="s">
        <v>1140</v>
      </c>
      <c r="C265" s="345">
        <v>3314.1</v>
      </c>
      <c r="D265" s="351">
        <v>815325</v>
      </c>
      <c r="E265" s="419"/>
      <c r="F265" s="364" t="s">
        <v>459</v>
      </c>
      <c r="G265" s="555"/>
      <c r="H265" s="553"/>
      <c r="I265" s="581"/>
      <c r="J265" s="344" t="e">
        <f t="shared" si="21"/>
        <v>#DIV/0!</v>
      </c>
      <c r="K265" s="344" t="e">
        <f t="shared" si="22"/>
        <v>#DIV/0!</v>
      </c>
    </row>
    <row r="266" spans="1:11" s="327" customFormat="1" ht="15" customHeight="1">
      <c r="A266" s="345">
        <v>240</v>
      </c>
      <c r="B266" s="545" t="s">
        <v>1140</v>
      </c>
      <c r="C266" s="345">
        <v>3314.1</v>
      </c>
      <c r="D266" s="428">
        <v>815330</v>
      </c>
      <c r="E266" s="429"/>
      <c r="F266" s="361" t="s">
        <v>644</v>
      </c>
      <c r="G266" s="555"/>
      <c r="H266" s="553"/>
      <c r="I266" s="581"/>
      <c r="J266" s="344" t="e">
        <f t="shared" si="21"/>
        <v>#DIV/0!</v>
      </c>
      <c r="K266" s="344" t="e">
        <f t="shared" si="22"/>
        <v>#DIV/0!</v>
      </c>
    </row>
    <row r="267" spans="1:11" s="327" customFormat="1" ht="18" customHeight="1">
      <c r="A267" s="345">
        <v>241</v>
      </c>
      <c r="B267" s="545"/>
      <c r="C267" s="341"/>
      <c r="D267" s="394">
        <v>823000</v>
      </c>
      <c r="E267" s="413"/>
      <c r="F267" s="411" t="s">
        <v>647</v>
      </c>
      <c r="G267" s="558">
        <f>SUM(G268+G269+G270+G280+G281+G282)</f>
        <v>0</v>
      </c>
      <c r="H267" s="558">
        <f t="shared" ref="H267:I267" si="26">SUM(H268+H269+H270+H280+H281+H282)</f>
        <v>0</v>
      </c>
      <c r="I267" s="558">
        <f t="shared" si="26"/>
        <v>0</v>
      </c>
      <c r="J267" s="344" t="e">
        <f t="shared" si="21"/>
        <v>#DIV/0!</v>
      </c>
      <c r="K267" s="344" t="e">
        <f t="shared" si="22"/>
        <v>#DIV/0!</v>
      </c>
    </row>
    <row r="268" spans="1:11" s="327" customFormat="1" ht="12">
      <c r="A268" s="345">
        <v>242</v>
      </c>
      <c r="B268" s="545" t="s">
        <v>1102</v>
      </c>
      <c r="C268" s="423">
        <v>3314.2</v>
      </c>
      <c r="D268" s="351">
        <v>823100</v>
      </c>
      <c r="E268" s="419"/>
      <c r="F268" s="353" t="s">
        <v>1005</v>
      </c>
      <c r="G268" s="555"/>
      <c r="H268" s="553"/>
      <c r="I268" s="581"/>
      <c r="J268" s="344" t="e">
        <f t="shared" si="21"/>
        <v>#DIV/0!</v>
      </c>
      <c r="K268" s="344" t="e">
        <f t="shared" si="22"/>
        <v>#DIV/0!</v>
      </c>
    </row>
    <row r="269" spans="1:11" s="327" customFormat="1" ht="12">
      <c r="A269" s="345">
        <v>243</v>
      </c>
      <c r="B269" s="545" t="s">
        <v>1102</v>
      </c>
      <c r="C269" s="423">
        <v>3324.2</v>
      </c>
      <c r="D269" s="351">
        <v>823200</v>
      </c>
      <c r="E269" s="419"/>
      <c r="F269" s="353" t="s">
        <v>1006</v>
      </c>
      <c r="G269" s="555"/>
      <c r="H269" s="553"/>
      <c r="I269" s="581"/>
      <c r="J269" s="344" t="e">
        <f t="shared" si="21"/>
        <v>#DIV/0!</v>
      </c>
      <c r="K269" s="344" t="e">
        <f t="shared" si="22"/>
        <v>#DIV/0!</v>
      </c>
    </row>
    <row r="270" spans="1:11" s="327" customFormat="1" ht="12">
      <c r="A270" s="345">
        <v>244</v>
      </c>
      <c r="B270" s="545"/>
      <c r="C270" s="423"/>
      <c r="D270" s="351">
        <v>823300</v>
      </c>
      <c r="E270" s="419"/>
      <c r="F270" s="353" t="s">
        <v>1007</v>
      </c>
      <c r="G270" s="555"/>
      <c r="H270" s="553"/>
      <c r="I270" s="581"/>
      <c r="J270" s="344" t="e">
        <f t="shared" si="21"/>
        <v>#DIV/0!</v>
      </c>
      <c r="K270" s="344" t="e">
        <f t="shared" si="22"/>
        <v>#DIV/0!</v>
      </c>
    </row>
    <row r="271" spans="1:11" s="327" customFormat="1" ht="15" customHeight="1">
      <c r="A271" s="345">
        <v>245</v>
      </c>
      <c r="B271" s="545" t="s">
        <v>1139</v>
      </c>
      <c r="C271" s="423">
        <v>3313.2</v>
      </c>
      <c r="D271" s="351">
        <v>823311</v>
      </c>
      <c r="E271" s="419"/>
      <c r="F271" s="361" t="s">
        <v>648</v>
      </c>
      <c r="G271" s="555"/>
      <c r="H271" s="553"/>
      <c r="I271" s="581"/>
      <c r="J271" s="344" t="e">
        <f t="shared" si="21"/>
        <v>#DIV/0!</v>
      </c>
      <c r="K271" s="344" t="e">
        <f t="shared" si="22"/>
        <v>#DIV/0!</v>
      </c>
    </row>
    <row r="272" spans="1:11" s="327" customFormat="1" ht="15" customHeight="1">
      <c r="A272" s="345">
        <v>246</v>
      </c>
      <c r="B272" s="545" t="s">
        <v>1139</v>
      </c>
      <c r="C272" s="423">
        <v>3313.2</v>
      </c>
      <c r="D272" s="351">
        <v>823312</v>
      </c>
      <c r="E272" s="419"/>
      <c r="F272" s="361" t="s">
        <v>649</v>
      </c>
      <c r="G272" s="555"/>
      <c r="H272" s="553"/>
      <c r="I272" s="581"/>
      <c r="J272" s="344" t="e">
        <f t="shared" si="21"/>
        <v>#DIV/0!</v>
      </c>
      <c r="K272" s="344" t="e">
        <f t="shared" si="22"/>
        <v>#DIV/0!</v>
      </c>
    </row>
    <row r="273" spans="1:11" s="327" customFormat="1" ht="14.25" customHeight="1">
      <c r="A273" s="345">
        <v>247</v>
      </c>
      <c r="B273" s="545" t="s">
        <v>1102</v>
      </c>
      <c r="C273" s="423">
        <v>3314.2</v>
      </c>
      <c r="D273" s="351">
        <v>823320</v>
      </c>
      <c r="E273" s="419"/>
      <c r="F273" s="361" t="s">
        <v>650</v>
      </c>
      <c r="G273" s="555"/>
      <c r="H273" s="553"/>
      <c r="I273" s="581"/>
      <c r="J273" s="344" t="e">
        <f t="shared" si="21"/>
        <v>#DIV/0!</v>
      </c>
      <c r="K273" s="344" t="e">
        <f t="shared" si="22"/>
        <v>#DIV/0!</v>
      </c>
    </row>
    <row r="274" spans="1:11" s="327" customFormat="1" ht="14.25" customHeight="1">
      <c r="A274" s="345">
        <v>248</v>
      </c>
      <c r="B274" s="545" t="s">
        <v>1102</v>
      </c>
      <c r="C274" s="423">
        <v>3314.2</v>
      </c>
      <c r="D274" s="351">
        <v>823321</v>
      </c>
      <c r="E274" s="419"/>
      <c r="F274" s="364" t="s">
        <v>512</v>
      </c>
      <c r="G274" s="555"/>
      <c r="H274" s="553"/>
      <c r="I274" s="581"/>
      <c r="J274" s="344" t="e">
        <f t="shared" si="21"/>
        <v>#DIV/0!</v>
      </c>
      <c r="K274" s="344" t="e">
        <f t="shared" si="22"/>
        <v>#DIV/0!</v>
      </c>
    </row>
    <row r="275" spans="1:11" s="327" customFormat="1" ht="14.25" customHeight="1">
      <c r="A275" s="345">
        <v>249</v>
      </c>
      <c r="B275" s="545" t="s">
        <v>1102</v>
      </c>
      <c r="C275" s="423">
        <v>3314.2</v>
      </c>
      <c r="D275" s="351">
        <v>823322</v>
      </c>
      <c r="E275" s="419"/>
      <c r="F275" s="364" t="s">
        <v>642</v>
      </c>
      <c r="G275" s="555"/>
      <c r="H275" s="553"/>
      <c r="I275" s="581"/>
      <c r="J275" s="344" t="e">
        <f t="shared" si="21"/>
        <v>#DIV/0!</v>
      </c>
      <c r="K275" s="344" t="e">
        <f t="shared" si="22"/>
        <v>#DIV/0!</v>
      </c>
    </row>
    <row r="276" spans="1:11" s="327" customFormat="1" ht="14.25" customHeight="1">
      <c r="A276" s="345">
        <v>250</v>
      </c>
      <c r="B276" s="545" t="s">
        <v>1102</v>
      </c>
      <c r="C276" s="423">
        <v>3314.2</v>
      </c>
      <c r="D276" s="351">
        <v>823323</v>
      </c>
      <c r="E276" s="419"/>
      <c r="F276" s="364" t="s">
        <v>643</v>
      </c>
      <c r="G276" s="555"/>
      <c r="H276" s="553"/>
      <c r="I276" s="581"/>
      <c r="J276" s="344" t="e">
        <f t="shared" si="21"/>
        <v>#DIV/0!</v>
      </c>
      <c r="K276" s="344" t="e">
        <f t="shared" si="22"/>
        <v>#DIV/0!</v>
      </c>
    </row>
    <row r="277" spans="1:11" s="327" customFormat="1" ht="14.25" customHeight="1">
      <c r="A277" s="345">
        <v>251</v>
      </c>
      <c r="B277" s="545" t="s">
        <v>1102</v>
      </c>
      <c r="C277" s="423">
        <v>3314.2</v>
      </c>
      <c r="D277" s="351">
        <v>823324</v>
      </c>
      <c r="E277" s="419"/>
      <c r="F277" s="364" t="s">
        <v>458</v>
      </c>
      <c r="G277" s="555"/>
      <c r="H277" s="553"/>
      <c r="I277" s="581"/>
      <c r="J277" s="344" t="e">
        <f t="shared" si="21"/>
        <v>#DIV/0!</v>
      </c>
      <c r="K277" s="344" t="e">
        <f t="shared" si="22"/>
        <v>#DIV/0!</v>
      </c>
    </row>
    <row r="278" spans="1:11" s="327" customFormat="1" ht="14.25" customHeight="1">
      <c r="A278" s="345">
        <v>252</v>
      </c>
      <c r="B278" s="545" t="s">
        <v>1102</v>
      </c>
      <c r="C278" s="423">
        <v>3314.2</v>
      </c>
      <c r="D278" s="351">
        <v>823325</v>
      </c>
      <c r="E278" s="419"/>
      <c r="F278" s="364" t="s">
        <v>459</v>
      </c>
      <c r="G278" s="555"/>
      <c r="H278" s="553"/>
      <c r="I278" s="581"/>
      <c r="J278" s="344" t="e">
        <f t="shared" si="21"/>
        <v>#DIV/0!</v>
      </c>
      <c r="K278" s="344" t="e">
        <f t="shared" si="22"/>
        <v>#DIV/0!</v>
      </c>
    </row>
    <row r="279" spans="1:11" s="327" customFormat="1" ht="14.25" customHeight="1">
      <c r="A279" s="345">
        <v>253</v>
      </c>
      <c r="B279" s="545" t="s">
        <v>1102</v>
      </c>
      <c r="C279" s="423">
        <v>3314.2</v>
      </c>
      <c r="D279" s="351">
        <v>823330</v>
      </c>
      <c r="E279" s="419"/>
      <c r="F279" s="361" t="s">
        <v>651</v>
      </c>
      <c r="G279" s="555"/>
      <c r="H279" s="553"/>
      <c r="I279" s="581"/>
      <c r="J279" s="344" t="e">
        <f t="shared" si="21"/>
        <v>#DIV/0!</v>
      </c>
      <c r="K279" s="344" t="e">
        <f t="shared" si="22"/>
        <v>#DIV/0!</v>
      </c>
    </row>
    <row r="280" spans="1:11" s="327" customFormat="1" ht="12">
      <c r="A280" s="345">
        <v>254</v>
      </c>
      <c r="B280" s="545" t="s">
        <v>1102</v>
      </c>
      <c r="C280" s="423">
        <v>3318.2</v>
      </c>
      <c r="D280" s="351">
        <v>823400</v>
      </c>
      <c r="E280" s="419"/>
      <c r="F280" s="353" t="s">
        <v>652</v>
      </c>
      <c r="G280" s="555"/>
      <c r="H280" s="553"/>
      <c r="I280" s="581"/>
      <c r="J280" s="344" t="e">
        <f t="shared" si="21"/>
        <v>#DIV/0!</v>
      </c>
      <c r="K280" s="344" t="e">
        <f t="shared" si="22"/>
        <v>#DIV/0!</v>
      </c>
    </row>
    <row r="281" spans="1:11" s="327" customFormat="1" ht="12">
      <c r="A281" s="345">
        <v>255</v>
      </c>
      <c r="B281" s="545" t="s">
        <v>1102</v>
      </c>
      <c r="C281" s="423">
        <v>3318.2</v>
      </c>
      <c r="D281" s="351">
        <v>823500</v>
      </c>
      <c r="E281" s="419"/>
      <c r="F281" s="353" t="s">
        <v>653</v>
      </c>
      <c r="G281" s="555"/>
      <c r="H281" s="553"/>
      <c r="I281" s="581"/>
      <c r="J281" s="344" t="e">
        <f t="shared" si="21"/>
        <v>#DIV/0!</v>
      </c>
      <c r="K281" s="344" t="e">
        <f t="shared" si="22"/>
        <v>#DIV/0!</v>
      </c>
    </row>
    <row r="282" spans="1:11" s="327" customFormat="1" ht="12">
      <c r="A282" s="345">
        <v>256</v>
      </c>
      <c r="B282" s="545" t="s">
        <v>1142</v>
      </c>
      <c r="C282" s="423"/>
      <c r="D282" s="351">
        <v>823600</v>
      </c>
      <c r="E282" s="419"/>
      <c r="F282" s="353" t="s">
        <v>1010</v>
      </c>
      <c r="G282" s="555"/>
      <c r="H282" s="553"/>
      <c r="I282" s="581"/>
      <c r="J282" s="344" t="e">
        <f t="shared" si="21"/>
        <v>#DIV/0!</v>
      </c>
      <c r="K282" s="344" t="e">
        <f t="shared" si="22"/>
        <v>#DIV/0!</v>
      </c>
    </row>
    <row r="283" spans="1:11" s="327" customFormat="1" ht="26.25" customHeight="1">
      <c r="A283" s="414">
        <v>257</v>
      </c>
      <c r="B283" s="414"/>
      <c r="C283" s="414">
        <v>33</v>
      </c>
      <c r="D283" s="414"/>
      <c r="E283" s="425" t="s">
        <v>654</v>
      </c>
      <c r="F283" s="414" t="s">
        <v>655</v>
      </c>
      <c r="G283" s="629">
        <f>SUM(G242-G267)</f>
        <v>0</v>
      </c>
      <c r="H283" s="629">
        <f t="shared" ref="H283" si="27">SUM(H242-H267)</f>
        <v>0</v>
      </c>
      <c r="I283" s="629">
        <f>SUM(I242-I267)</f>
        <v>0</v>
      </c>
      <c r="J283" s="344"/>
      <c r="K283" s="344"/>
    </row>
    <row r="284" spans="1:11" s="327" customFormat="1" ht="27" customHeight="1">
      <c r="A284" s="414">
        <v>258</v>
      </c>
      <c r="B284" s="414"/>
      <c r="C284" s="414"/>
      <c r="D284" s="414"/>
      <c r="E284" s="430"/>
      <c r="F284" s="431" t="s">
        <v>656</v>
      </c>
      <c r="G284" s="629">
        <f>SUM(G216+G240+G283)</f>
        <v>0</v>
      </c>
      <c r="H284" s="629">
        <f t="shared" ref="H284" si="28">SUM(H216+H240+H283)</f>
        <v>0</v>
      </c>
      <c r="I284" s="629">
        <f>SUM(I216+I240+I283)</f>
        <v>0</v>
      </c>
      <c r="J284" s="344"/>
      <c r="K284" s="344"/>
    </row>
    <row r="285" spans="1:11" s="327" customFormat="1" ht="20.25" customHeight="1">
      <c r="A285" s="432"/>
      <c r="B285" s="432"/>
      <c r="C285" s="433"/>
      <c r="D285" s="434"/>
      <c r="E285" s="435"/>
      <c r="F285" s="573" t="s">
        <v>1148</v>
      </c>
      <c r="G285" s="652"/>
      <c r="H285" s="633"/>
      <c r="I285" s="633"/>
      <c r="J285" s="438"/>
      <c r="K285" s="438"/>
    </row>
    <row r="286" spans="1:11" s="327" customFormat="1" ht="12">
      <c r="A286" s="439" t="s">
        <v>657</v>
      </c>
      <c r="B286" s="439"/>
      <c r="C286" s="440"/>
      <c r="D286" s="441"/>
      <c r="E286" s="442"/>
      <c r="F286" s="442"/>
      <c r="G286" s="436"/>
      <c r="H286" s="437"/>
      <c r="I286" s="437"/>
      <c r="J286" s="438"/>
      <c r="K286" s="438"/>
    </row>
    <row r="287" spans="1:11" s="327" customFormat="1" ht="49.5" customHeight="1">
      <c r="A287" s="563" t="s">
        <v>658</v>
      </c>
      <c r="B287" s="564" t="s">
        <v>1143</v>
      </c>
      <c r="C287" s="564" t="s">
        <v>659</v>
      </c>
      <c r="D287" s="565" t="s">
        <v>660</v>
      </c>
      <c r="E287" s="443" t="s">
        <v>661</v>
      </c>
      <c r="F287" s="444" t="s">
        <v>661</v>
      </c>
      <c r="G287" s="445" t="s">
        <v>662</v>
      </c>
      <c r="H287" s="446" t="s">
        <v>663</v>
      </c>
      <c r="I287" s="75"/>
      <c r="J287" s="75"/>
      <c r="K287" s="75"/>
    </row>
    <row r="288" spans="1:11">
      <c r="A288" s="566">
        <v>1</v>
      </c>
      <c r="B288" s="567"/>
      <c r="C288" s="567"/>
      <c r="D288" s="568">
        <v>100000</v>
      </c>
      <c r="E288" s="447" t="s">
        <v>664</v>
      </c>
      <c r="F288" s="448" t="s">
        <v>664</v>
      </c>
      <c r="G288" s="706"/>
      <c r="H288" s="707"/>
    </row>
    <row r="289" spans="1:8">
      <c r="A289" s="566">
        <v>2</v>
      </c>
      <c r="B289" s="567" t="s">
        <v>1144</v>
      </c>
      <c r="C289" s="567">
        <v>6212</v>
      </c>
      <c r="D289" s="569">
        <v>110000</v>
      </c>
      <c r="E289" s="447" t="s">
        <v>665</v>
      </c>
      <c r="F289" s="448" t="s">
        <v>666</v>
      </c>
      <c r="G289" s="626"/>
      <c r="H289" s="625"/>
    </row>
    <row r="290" spans="1:8">
      <c r="A290" s="566">
        <v>3</v>
      </c>
      <c r="B290" s="567" t="s">
        <v>1145</v>
      </c>
      <c r="C290" s="567">
        <v>6213</v>
      </c>
      <c r="D290" s="569">
        <v>120000</v>
      </c>
      <c r="E290" s="447" t="s">
        <v>667</v>
      </c>
      <c r="F290" s="448" t="s">
        <v>667</v>
      </c>
      <c r="G290" s="626"/>
      <c r="H290" s="625"/>
    </row>
    <row r="291" spans="1:8">
      <c r="A291" s="566">
        <v>4</v>
      </c>
      <c r="B291" s="567" t="s">
        <v>1146</v>
      </c>
      <c r="C291" s="567">
        <v>6218</v>
      </c>
      <c r="D291" s="569">
        <v>130000</v>
      </c>
      <c r="E291" s="447" t="s">
        <v>668</v>
      </c>
      <c r="F291" s="448" t="s">
        <v>668</v>
      </c>
      <c r="G291" s="626"/>
      <c r="H291" s="625"/>
    </row>
    <row r="292" spans="1:8">
      <c r="A292" s="566">
        <v>5</v>
      </c>
      <c r="B292" s="567" t="s">
        <v>1147</v>
      </c>
      <c r="C292" s="567">
        <v>6213</v>
      </c>
      <c r="D292" s="569">
        <v>140000</v>
      </c>
      <c r="E292" s="447" t="s">
        <v>669</v>
      </c>
      <c r="F292" s="448" t="s">
        <v>669</v>
      </c>
      <c r="G292" s="626"/>
      <c r="H292" s="625"/>
    </row>
    <row r="293" spans="1:8">
      <c r="A293" s="570">
        <v>6</v>
      </c>
      <c r="B293" s="571"/>
      <c r="C293" s="572"/>
      <c r="D293" s="568">
        <v>300000</v>
      </c>
      <c r="E293" s="447" t="s">
        <v>670</v>
      </c>
      <c r="F293" s="448" t="s">
        <v>670</v>
      </c>
      <c r="G293" s="706"/>
      <c r="H293" s="707"/>
    </row>
    <row r="294" spans="1:8">
      <c r="A294" s="570">
        <v>7</v>
      </c>
      <c r="B294" s="571"/>
      <c r="C294" s="572"/>
      <c r="D294" s="568">
        <v>400000</v>
      </c>
      <c r="E294" s="447" t="s">
        <v>671</v>
      </c>
      <c r="F294" s="448" t="s">
        <v>671</v>
      </c>
      <c r="G294" s="706"/>
      <c r="H294" s="707"/>
    </row>
    <row r="295" spans="1:8" s="75" customFormat="1">
      <c r="A295" s="432"/>
      <c r="B295" s="432"/>
      <c r="C295" s="432"/>
      <c r="D295" s="449"/>
      <c r="E295" s="450"/>
      <c r="F295" s="451"/>
      <c r="G295" s="452"/>
    </row>
    <row r="296" spans="1:8" s="75" customFormat="1">
      <c r="A296" s="432"/>
      <c r="B296" s="432"/>
      <c r="C296" s="432"/>
      <c r="D296" s="449"/>
      <c r="E296" s="450"/>
      <c r="F296" s="451"/>
      <c r="G296" s="452"/>
    </row>
    <row r="297" spans="1:8" s="75" customFormat="1">
      <c r="A297" s="432"/>
      <c r="B297" s="432"/>
      <c r="C297" s="432"/>
      <c r="D297" s="449"/>
      <c r="E297" s="450"/>
      <c r="F297" s="451"/>
      <c r="G297" s="452"/>
    </row>
    <row r="298" spans="1:8" s="75" customFormat="1">
      <c r="A298" s="432"/>
      <c r="B298" s="432"/>
      <c r="C298" s="432"/>
      <c r="D298" s="449"/>
      <c r="E298" s="450"/>
      <c r="F298" s="451"/>
      <c r="G298" s="452"/>
    </row>
    <row r="299" spans="1:8" s="75" customFormat="1">
      <c r="A299" s="432"/>
      <c r="B299" s="432"/>
      <c r="C299" s="432"/>
      <c r="D299" s="449"/>
      <c r="E299" s="450"/>
      <c r="F299" s="451"/>
      <c r="G299" s="452"/>
    </row>
    <row r="300" spans="1:8" s="75" customFormat="1">
      <c r="A300" s="432"/>
      <c r="B300" s="432"/>
      <c r="C300" s="432"/>
      <c r="D300" s="441"/>
      <c r="E300" s="450"/>
      <c r="F300" s="451"/>
      <c r="G300" s="452"/>
    </row>
    <row r="301" spans="1:8" s="75" customFormat="1">
      <c r="A301" s="432"/>
      <c r="B301" s="432"/>
      <c r="C301" s="432"/>
      <c r="D301" s="441"/>
      <c r="E301" s="450"/>
      <c r="F301" s="451"/>
      <c r="G301" s="452"/>
    </row>
    <row r="302" spans="1:8" s="75" customFormat="1">
      <c r="A302" s="432"/>
      <c r="B302" s="432"/>
      <c r="C302" s="432"/>
      <c r="D302" s="441"/>
      <c r="E302" s="450"/>
      <c r="F302" s="451"/>
      <c r="G302" s="452"/>
    </row>
    <row r="303" spans="1:8">
      <c r="E303" s="453"/>
      <c r="F303" s="453"/>
      <c r="G303" s="452"/>
      <c r="H303" s="75"/>
    </row>
    <row r="304" spans="1:8">
      <c r="E304" s="453"/>
      <c r="F304" s="453"/>
      <c r="G304" s="452"/>
      <c r="H304" s="75"/>
    </row>
    <row r="305" spans="5:8">
      <c r="E305" s="453"/>
      <c r="F305" s="453"/>
      <c r="G305" s="452"/>
      <c r="H305" s="75"/>
    </row>
    <row r="306" spans="5:8">
      <c r="E306" s="453"/>
      <c r="F306" s="453"/>
      <c r="G306" s="452"/>
      <c r="H306" s="75"/>
    </row>
    <row r="307" spans="5:8">
      <c r="E307" s="453"/>
      <c r="F307" s="453"/>
      <c r="G307" s="452"/>
      <c r="H307" s="75"/>
    </row>
    <row r="308" spans="5:8">
      <c r="E308" s="453"/>
      <c r="F308" s="453"/>
      <c r="G308" s="452"/>
      <c r="H308" s="75"/>
    </row>
    <row r="309" spans="5:8">
      <c r="E309" s="453"/>
      <c r="F309" s="453"/>
      <c r="G309" s="452"/>
      <c r="H309" s="75"/>
    </row>
    <row r="310" spans="5:8">
      <c r="E310" s="453"/>
      <c r="F310" s="453"/>
      <c r="G310" s="452"/>
      <c r="H310" s="75"/>
    </row>
    <row r="311" spans="5:8">
      <c r="E311" s="453"/>
      <c r="F311" s="453"/>
      <c r="G311" s="452"/>
      <c r="H311" s="75"/>
    </row>
    <row r="312" spans="5:8">
      <c r="E312" s="453"/>
      <c r="F312" s="453"/>
      <c r="G312" s="452"/>
      <c r="H312" s="75"/>
    </row>
    <row r="313" spans="5:8">
      <c r="E313" s="453"/>
      <c r="F313" s="453"/>
      <c r="G313" s="452"/>
      <c r="H313" s="75"/>
    </row>
    <row r="314" spans="5:8">
      <c r="E314" s="453"/>
      <c r="F314" s="453"/>
      <c r="G314" s="356"/>
    </row>
    <row r="315" spans="5:8">
      <c r="E315" s="453"/>
      <c r="F315" s="453"/>
      <c r="G315" s="356"/>
    </row>
    <row r="316" spans="5:8">
      <c r="E316" s="453"/>
      <c r="F316" s="453"/>
      <c r="G316" s="356"/>
    </row>
    <row r="317" spans="5:8">
      <c r="E317" s="453"/>
      <c r="F317" s="453"/>
      <c r="G317" s="356"/>
    </row>
    <row r="318" spans="5:8">
      <c r="E318" s="453"/>
      <c r="F318" s="453"/>
      <c r="G318" s="356"/>
    </row>
    <row r="319" spans="5:8">
      <c r="E319" s="453"/>
      <c r="F319" s="453"/>
      <c r="G319" s="356"/>
    </row>
    <row r="320" spans="5:8">
      <c r="E320" s="453"/>
      <c r="F320" s="453"/>
      <c r="G320" s="356"/>
    </row>
    <row r="321" spans="5:7">
      <c r="E321" s="453"/>
      <c r="F321" s="453"/>
      <c r="G321" s="356"/>
    </row>
    <row r="322" spans="5:7">
      <c r="E322" s="453"/>
      <c r="F322" s="453"/>
      <c r="G322" s="356"/>
    </row>
    <row r="323" spans="5:7">
      <c r="E323" s="453"/>
      <c r="F323" s="453"/>
      <c r="G323" s="356"/>
    </row>
    <row r="324" spans="5:7">
      <c r="E324" s="453"/>
      <c r="F324" s="453"/>
      <c r="G324" s="356"/>
    </row>
    <row r="325" spans="5:7">
      <c r="E325" s="453"/>
      <c r="F325" s="453"/>
      <c r="G325" s="356"/>
    </row>
    <row r="326" spans="5:7">
      <c r="E326" s="453"/>
      <c r="F326" s="453"/>
      <c r="G326" s="356"/>
    </row>
    <row r="327" spans="5:7">
      <c r="E327" s="453"/>
      <c r="F327" s="453"/>
      <c r="G327" s="356"/>
    </row>
    <row r="328" spans="5:7">
      <c r="E328" s="453"/>
      <c r="F328" s="453"/>
      <c r="G328" s="356"/>
    </row>
    <row r="329" spans="5:7">
      <c r="E329" s="453"/>
      <c r="F329" s="453"/>
      <c r="G329" s="356"/>
    </row>
    <row r="330" spans="5:7">
      <c r="E330" s="453"/>
      <c r="F330" s="453"/>
      <c r="G330" s="356"/>
    </row>
    <row r="331" spans="5:7">
      <c r="E331" s="356"/>
      <c r="F331" s="356"/>
      <c r="G331" s="356"/>
    </row>
    <row r="332" spans="5:7" ht="26.25" customHeight="1">
      <c r="E332" s="356"/>
      <c r="F332" s="356"/>
      <c r="G332" s="356"/>
    </row>
    <row r="333" spans="5:7" ht="26.25" customHeight="1">
      <c r="E333" s="356"/>
      <c r="F333" s="356"/>
      <c r="G333" s="356"/>
    </row>
    <row r="334" spans="5:7" ht="26.25" customHeight="1">
      <c r="E334" s="356"/>
      <c r="F334" s="356"/>
      <c r="G334" s="356"/>
    </row>
    <row r="335" spans="5:7" ht="26.25" customHeight="1">
      <c r="E335" s="356"/>
      <c r="F335" s="356"/>
      <c r="G335" s="356"/>
    </row>
    <row r="336" spans="5:7" ht="26.25" customHeight="1">
      <c r="E336" s="356"/>
      <c r="F336" s="356"/>
      <c r="G336" s="356"/>
    </row>
    <row r="337" spans="5:7" ht="26.25" customHeight="1">
      <c r="E337" s="356"/>
      <c r="F337" s="356"/>
      <c r="G337" s="356"/>
    </row>
    <row r="338" spans="5:7" ht="26.25" customHeight="1">
      <c r="E338" s="356"/>
      <c r="F338" s="356"/>
      <c r="G338" s="356"/>
    </row>
    <row r="339" spans="5:7" ht="26.25" customHeight="1">
      <c r="E339" s="356"/>
      <c r="F339" s="356"/>
      <c r="G339" s="356"/>
    </row>
    <row r="340" spans="5:7" ht="26.25" customHeight="1">
      <c r="E340" s="356"/>
      <c r="F340" s="356"/>
      <c r="G340" s="356"/>
    </row>
    <row r="341" spans="5:7" ht="26.25" customHeight="1">
      <c r="E341" s="356"/>
      <c r="F341" s="356"/>
      <c r="G341" s="356"/>
    </row>
    <row r="342" spans="5:7" ht="26.25" customHeight="1">
      <c r="E342" s="356"/>
      <c r="F342" s="356"/>
      <c r="G342" s="356"/>
    </row>
    <row r="343" spans="5:7" ht="26.25" customHeight="1">
      <c r="E343" s="356"/>
      <c r="F343" s="356"/>
      <c r="G343" s="356"/>
    </row>
    <row r="344" spans="5:7" ht="26.25" customHeight="1">
      <c r="E344" s="356"/>
      <c r="F344" s="356"/>
      <c r="G344" s="356"/>
    </row>
    <row r="345" spans="5:7" ht="26.25" customHeight="1">
      <c r="E345" s="356"/>
      <c r="F345" s="356"/>
      <c r="G345" s="356"/>
    </row>
    <row r="346" spans="5:7" ht="26.25" customHeight="1">
      <c r="E346" s="356"/>
      <c r="F346" s="356"/>
      <c r="G346" s="356"/>
    </row>
    <row r="347" spans="5:7" ht="26.25" customHeight="1">
      <c r="E347" s="356"/>
      <c r="F347" s="356"/>
      <c r="G347" s="356"/>
    </row>
    <row r="348" spans="5:7" ht="26.25" customHeight="1">
      <c r="E348" s="356"/>
      <c r="F348" s="356"/>
      <c r="G348" s="356"/>
    </row>
    <row r="349" spans="5:7" ht="26.25" customHeight="1">
      <c r="E349" s="356"/>
      <c r="F349" s="356"/>
      <c r="G349" s="356"/>
    </row>
    <row r="350" spans="5:7" ht="26.25" customHeight="1">
      <c r="E350" s="356"/>
      <c r="F350" s="356"/>
      <c r="G350" s="356"/>
    </row>
    <row r="351" spans="5:7" ht="26.25" customHeight="1">
      <c r="E351" s="356"/>
      <c r="F351" s="356"/>
      <c r="G351" s="356"/>
    </row>
    <row r="352" spans="5:7" ht="26.25" customHeight="1">
      <c r="F352" s="356"/>
    </row>
    <row r="353" spans="6:6" ht="26.25" customHeight="1">
      <c r="F353" s="356"/>
    </row>
    <row r="354" spans="6:6" ht="26.25" customHeight="1">
      <c r="F354" s="356"/>
    </row>
    <row r="355" spans="6:6" ht="26.25" customHeight="1">
      <c r="F355" s="356"/>
    </row>
    <row r="356" spans="6:6" ht="26.25" customHeight="1">
      <c r="F356" s="356"/>
    </row>
    <row r="357" spans="6:6" ht="26.25" customHeight="1">
      <c r="F357" s="356"/>
    </row>
    <row r="358" spans="6:6" ht="26.25" customHeight="1">
      <c r="F358" s="356"/>
    </row>
    <row r="359" spans="6:6">
      <c r="F359" s="356"/>
    </row>
    <row r="360" spans="6:6">
      <c r="F360" s="356"/>
    </row>
    <row r="361" spans="6:6">
      <c r="F361" s="356"/>
    </row>
    <row r="362" spans="6:6">
      <c r="F362" s="356"/>
    </row>
    <row r="363" spans="6:6">
      <c r="F363" s="356"/>
    </row>
    <row r="364" spans="6:6">
      <c r="F364" s="356"/>
    </row>
    <row r="365" spans="6:6">
      <c r="F365" s="356"/>
    </row>
    <row r="366" spans="6:6">
      <c r="F366" s="356"/>
    </row>
    <row r="367" spans="6:6">
      <c r="F367" s="356"/>
    </row>
    <row r="368" spans="6:6">
      <c r="F368" s="356"/>
    </row>
    <row r="369" spans="6:6">
      <c r="F369" s="356"/>
    </row>
    <row r="370" spans="6:6">
      <c r="F370" s="356"/>
    </row>
    <row r="371" spans="6:6">
      <c r="F371" s="356"/>
    </row>
    <row r="372" spans="6:6">
      <c r="F372" s="356"/>
    </row>
    <row r="373" spans="6:6">
      <c r="F373" s="356"/>
    </row>
    <row r="374" spans="6:6">
      <c r="F374" s="356"/>
    </row>
    <row r="375" spans="6:6">
      <c r="F375" s="356"/>
    </row>
    <row r="376" spans="6:6">
      <c r="F376" s="356"/>
    </row>
    <row r="377" spans="6:6">
      <c r="F377" s="356"/>
    </row>
    <row r="378" spans="6:6">
      <c r="F378" s="356"/>
    </row>
    <row r="379" spans="6:6">
      <c r="F379" s="356"/>
    </row>
    <row r="380" spans="6:6">
      <c r="F380" s="356"/>
    </row>
    <row r="381" spans="6:6">
      <c r="F381" s="356"/>
    </row>
    <row r="382" spans="6:6">
      <c r="F382" s="356"/>
    </row>
    <row r="383" spans="6:6">
      <c r="F383" s="356"/>
    </row>
    <row r="384" spans="6:6">
      <c r="F384" s="356"/>
    </row>
    <row r="385" spans="6:6">
      <c r="F385" s="356"/>
    </row>
    <row r="386" spans="6:6">
      <c r="F386" s="356"/>
    </row>
    <row r="387" spans="6:6">
      <c r="F387" s="356"/>
    </row>
    <row r="388" spans="6:6">
      <c r="F388" s="356"/>
    </row>
    <row r="389" spans="6:6">
      <c r="F389" s="356"/>
    </row>
    <row r="390" spans="6:6">
      <c r="F390" s="356"/>
    </row>
    <row r="391" spans="6:6">
      <c r="F391" s="356"/>
    </row>
    <row r="392" spans="6:6">
      <c r="F392" s="356"/>
    </row>
    <row r="393" spans="6:6">
      <c r="F393" s="356"/>
    </row>
    <row r="394" spans="6:6">
      <c r="F394" s="356"/>
    </row>
    <row r="395" spans="6:6">
      <c r="F395" s="356"/>
    </row>
    <row r="396" spans="6:6">
      <c r="F396" s="356"/>
    </row>
    <row r="397" spans="6:6">
      <c r="F397" s="356"/>
    </row>
    <row r="398" spans="6:6">
      <c r="F398" s="356"/>
    </row>
    <row r="399" spans="6:6">
      <c r="F399" s="356"/>
    </row>
    <row r="400" spans="6:6">
      <c r="F400" s="356"/>
    </row>
    <row r="401" spans="6:6">
      <c r="F401" s="356"/>
    </row>
    <row r="402" spans="6:6">
      <c r="F402" s="356"/>
    </row>
    <row r="403" spans="6:6">
      <c r="F403" s="356"/>
    </row>
    <row r="404" spans="6:6">
      <c r="F404" s="356"/>
    </row>
    <row r="405" spans="6:6">
      <c r="F405" s="356"/>
    </row>
    <row r="406" spans="6:6">
      <c r="F406" s="356"/>
    </row>
    <row r="407" spans="6:6">
      <c r="F407" s="356"/>
    </row>
    <row r="408" spans="6:6">
      <c r="F408" s="356"/>
    </row>
    <row r="409" spans="6:6">
      <c r="F409" s="356"/>
    </row>
    <row r="410" spans="6:6">
      <c r="F410" s="356"/>
    </row>
    <row r="411" spans="6:6">
      <c r="F411" s="356"/>
    </row>
    <row r="412" spans="6:6">
      <c r="F412" s="356"/>
    </row>
    <row r="413" spans="6:6">
      <c r="F413" s="356"/>
    </row>
    <row r="414" spans="6:6">
      <c r="F414" s="356"/>
    </row>
    <row r="415" spans="6:6">
      <c r="F415" s="356"/>
    </row>
    <row r="416" spans="6:6">
      <c r="F416" s="356"/>
    </row>
  </sheetData>
  <mergeCells count="1">
    <mergeCell ref="A21:K2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landscape" copies="4" r:id="rId1"/>
  <rowBreaks count="2" manualBreakCount="2">
    <brk id="248" max="9" man="1"/>
    <brk id="2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view="pageBreakPreview" zoomScaleNormal="100" zoomScaleSheetLayoutView="100" workbookViewId="0">
      <selection activeCell="C44" sqref="C44"/>
    </sheetView>
  </sheetViews>
  <sheetFormatPr defaultRowHeight="12.75"/>
  <cols>
    <col min="1" max="1" width="4.28515625" style="501" customWidth="1"/>
    <col min="2" max="2" width="36.7109375" style="501" customWidth="1"/>
    <col min="3" max="3" width="26.42578125" style="510" customWidth="1"/>
    <col min="4" max="4" width="15.28515625" style="501" customWidth="1"/>
    <col min="5" max="5" width="15.42578125" style="501" customWidth="1"/>
    <col min="6" max="6" width="16.140625" style="501" customWidth="1"/>
    <col min="7" max="16384" width="9.140625" style="501"/>
  </cols>
  <sheetData>
    <row r="1" spans="1:8">
      <c r="A1" s="510" t="s">
        <v>713</v>
      </c>
      <c r="B1" s="521"/>
    </row>
    <row r="2" spans="1:8">
      <c r="A2" s="510" t="s">
        <v>714</v>
      </c>
      <c r="B2" s="521"/>
      <c r="D2" s="501" t="s">
        <v>866</v>
      </c>
      <c r="F2" s="523"/>
      <c r="G2" s="524"/>
      <c r="H2" s="502"/>
    </row>
    <row r="3" spans="1:8">
      <c r="A3" s="510"/>
      <c r="B3" s="521"/>
      <c r="D3" s="501" t="s">
        <v>867</v>
      </c>
      <c r="E3" s="507"/>
      <c r="F3" s="523"/>
      <c r="G3" s="524"/>
      <c r="H3" s="502"/>
    </row>
    <row r="4" spans="1:8">
      <c r="A4" s="510" t="s">
        <v>672</v>
      </c>
      <c r="B4" s="521"/>
      <c r="F4" s="523"/>
      <c r="G4" s="524"/>
      <c r="H4" s="502"/>
    </row>
    <row r="5" spans="1:8">
      <c r="A5" s="503"/>
      <c r="B5" s="653"/>
      <c r="D5" s="501" t="s">
        <v>868</v>
      </c>
      <c r="E5" s="505"/>
      <c r="F5" s="523"/>
      <c r="G5" s="524"/>
      <c r="H5" s="502"/>
    </row>
    <row r="6" spans="1:8">
      <c r="A6" s="509" t="s">
        <v>695</v>
      </c>
      <c r="B6" s="653"/>
      <c r="D6" s="505"/>
      <c r="F6" s="504"/>
      <c r="G6" s="504"/>
      <c r="H6" s="502"/>
    </row>
    <row r="7" spans="1:8">
      <c r="A7" s="509"/>
      <c r="B7" s="653"/>
      <c r="D7" s="501" t="s">
        <v>869</v>
      </c>
      <c r="E7" s="505"/>
      <c r="F7" s="508"/>
      <c r="G7" s="504"/>
      <c r="H7" s="502"/>
    </row>
    <row r="8" spans="1:8">
      <c r="A8" s="509"/>
      <c r="B8" s="653"/>
      <c r="F8" s="508"/>
      <c r="G8" s="504"/>
      <c r="H8" s="502"/>
    </row>
    <row r="9" spans="1:8" ht="12.2" customHeight="1">
      <c r="A9" s="509" t="s">
        <v>1171</v>
      </c>
      <c r="B9" s="525"/>
      <c r="C9" s="526"/>
      <c r="E9" s="505"/>
      <c r="F9" s="504"/>
      <c r="G9" s="504"/>
      <c r="H9" s="504"/>
    </row>
    <row r="10" spans="1:8">
      <c r="A10" s="509"/>
      <c r="B10" s="525"/>
      <c r="C10" s="526"/>
      <c r="D10" s="501" t="s">
        <v>870</v>
      </c>
      <c r="E10" s="505"/>
      <c r="F10" s="508"/>
      <c r="G10" s="504"/>
      <c r="H10" s="502"/>
    </row>
    <row r="11" spans="1:8">
      <c r="A11" s="509" t="s">
        <v>715</v>
      </c>
      <c r="B11" s="525"/>
      <c r="C11" s="526"/>
      <c r="E11" s="505"/>
      <c r="F11" s="508"/>
      <c r="G11" s="504"/>
      <c r="H11" s="502"/>
    </row>
    <row r="12" spans="1:8">
      <c r="A12" s="509"/>
      <c r="B12" s="525"/>
      <c r="C12" s="526"/>
      <c r="D12" s="501" t="s">
        <v>871</v>
      </c>
      <c r="F12" s="504"/>
      <c r="G12" s="504"/>
      <c r="H12" s="502"/>
    </row>
    <row r="13" spans="1:8">
      <c r="A13" s="509"/>
      <c r="B13" s="525"/>
      <c r="C13" s="526"/>
      <c r="F13" s="504"/>
      <c r="G13" s="504"/>
      <c r="H13" s="502"/>
    </row>
    <row r="14" spans="1:8">
      <c r="A14" s="509" t="s">
        <v>716</v>
      </c>
      <c r="B14" s="525"/>
      <c r="C14" s="526"/>
      <c r="D14" s="501" t="s">
        <v>692</v>
      </c>
      <c r="F14" s="504"/>
      <c r="G14" s="504"/>
      <c r="H14" s="502"/>
    </row>
    <row r="15" spans="1:8">
      <c r="A15" s="509"/>
      <c r="B15" s="525"/>
      <c r="C15" s="526"/>
      <c r="D15" s="510"/>
      <c r="E15" s="509"/>
      <c r="F15" s="505"/>
    </row>
    <row r="16" spans="1:8">
      <c r="D16" s="509"/>
      <c r="E16" s="509"/>
      <c r="F16" s="505"/>
    </row>
    <row r="18" spans="1:6" ht="15.75" customHeight="1">
      <c r="A18" s="751" t="s">
        <v>1083</v>
      </c>
      <c r="B18" s="751"/>
      <c r="C18" s="751"/>
      <c r="D18" s="751"/>
      <c r="E18" s="751"/>
      <c r="F18" s="751"/>
    </row>
    <row r="19" spans="1:6" ht="17.25" customHeight="1">
      <c r="A19" s="752" t="s">
        <v>1172</v>
      </c>
      <c r="B19" s="752"/>
      <c r="C19" s="752"/>
      <c r="D19" s="752"/>
      <c r="E19" s="752"/>
      <c r="F19" s="752"/>
    </row>
    <row r="20" spans="1:6">
      <c r="A20" s="509"/>
      <c r="B20" s="509"/>
      <c r="C20" s="526"/>
    </row>
    <row r="21" spans="1:6" ht="80.25" customHeight="1">
      <c r="A21" s="527" t="s">
        <v>942</v>
      </c>
      <c r="B21" s="527" t="s">
        <v>673</v>
      </c>
      <c r="C21" s="528" t="s">
        <v>674</v>
      </c>
      <c r="D21" s="529" t="s">
        <v>675</v>
      </c>
      <c r="E21" s="530" t="s">
        <v>676</v>
      </c>
      <c r="F21" s="530" t="s">
        <v>677</v>
      </c>
    </row>
    <row r="22" spans="1:6">
      <c r="A22" s="527"/>
      <c r="B22" s="527"/>
      <c r="C22" s="522"/>
      <c r="D22" s="531">
        <v>1</v>
      </c>
      <c r="E22" s="532">
        <v>2</v>
      </c>
      <c r="F22" s="506" t="s">
        <v>1084</v>
      </c>
    </row>
    <row r="23" spans="1:6">
      <c r="A23" s="535">
        <v>1</v>
      </c>
      <c r="B23" s="528"/>
      <c r="C23" s="536"/>
      <c r="D23" s="533"/>
      <c r="E23" s="630"/>
      <c r="F23" s="534">
        <f>SUM(D23-E23)</f>
        <v>0</v>
      </c>
    </row>
    <row r="24" spans="1:6">
      <c r="A24" s="535">
        <v>2</v>
      </c>
      <c r="B24" s="528"/>
      <c r="C24" s="536"/>
      <c r="D24" s="533"/>
      <c r="E24" s="630"/>
      <c r="F24" s="534">
        <f t="shared" ref="F24:F36" si="0">SUM(D24-E24)</f>
        <v>0</v>
      </c>
    </row>
    <row r="25" spans="1:6">
      <c r="A25" s="535">
        <v>3</v>
      </c>
      <c r="B25" s="528"/>
      <c r="C25" s="537"/>
      <c r="D25" s="533"/>
      <c r="E25" s="630"/>
      <c r="F25" s="534">
        <f t="shared" si="0"/>
        <v>0</v>
      </c>
    </row>
    <row r="26" spans="1:6">
      <c r="A26" s="535">
        <v>4</v>
      </c>
      <c r="B26" s="538"/>
      <c r="C26" s="537"/>
      <c r="D26" s="539"/>
      <c r="E26" s="654"/>
      <c r="F26" s="534">
        <f t="shared" si="0"/>
        <v>0</v>
      </c>
    </row>
    <row r="27" spans="1:6">
      <c r="A27" s="535">
        <v>5</v>
      </c>
      <c r="B27" s="528"/>
      <c r="C27" s="537"/>
      <c r="D27" s="533"/>
      <c r="E27" s="630"/>
      <c r="F27" s="534">
        <f t="shared" si="0"/>
        <v>0</v>
      </c>
    </row>
    <row r="28" spans="1:6">
      <c r="A28" s="535">
        <v>6</v>
      </c>
      <c r="B28" s="528"/>
      <c r="C28" s="536"/>
      <c r="D28" s="533"/>
      <c r="E28" s="630"/>
      <c r="F28" s="534">
        <f t="shared" si="0"/>
        <v>0</v>
      </c>
    </row>
    <row r="29" spans="1:6">
      <c r="A29" s="535">
        <v>7</v>
      </c>
      <c r="B29" s="528"/>
      <c r="C29" s="536"/>
      <c r="D29" s="533"/>
      <c r="E29" s="630"/>
      <c r="F29" s="534">
        <f t="shared" si="0"/>
        <v>0</v>
      </c>
    </row>
    <row r="30" spans="1:6">
      <c r="A30" s="535">
        <v>8</v>
      </c>
      <c r="B30" s="528"/>
      <c r="C30" s="536"/>
      <c r="D30" s="533"/>
      <c r="E30" s="630"/>
      <c r="F30" s="534">
        <f t="shared" si="0"/>
        <v>0</v>
      </c>
    </row>
    <row r="31" spans="1:6">
      <c r="A31" s="535">
        <v>9</v>
      </c>
      <c r="B31" s="528"/>
      <c r="C31" s="536"/>
      <c r="D31" s="533"/>
      <c r="E31" s="632"/>
      <c r="F31" s="534">
        <f t="shared" si="0"/>
        <v>0</v>
      </c>
    </row>
    <row r="32" spans="1:6">
      <c r="A32" s="535">
        <v>10</v>
      </c>
      <c r="B32" s="528"/>
      <c r="C32" s="528"/>
      <c r="D32" s="533"/>
      <c r="E32" s="630"/>
      <c r="F32" s="534">
        <f t="shared" si="0"/>
        <v>0</v>
      </c>
    </row>
    <row r="33" spans="1:6">
      <c r="A33" s="535">
        <v>11</v>
      </c>
      <c r="B33" s="522"/>
      <c r="C33" s="506"/>
      <c r="D33" s="533"/>
      <c r="E33" s="630"/>
      <c r="F33" s="534">
        <f t="shared" si="0"/>
        <v>0</v>
      </c>
    </row>
    <row r="34" spans="1:6">
      <c r="A34" s="535">
        <v>12</v>
      </c>
      <c r="B34" s="528"/>
      <c r="C34" s="536"/>
      <c r="D34" s="533"/>
      <c r="E34" s="630"/>
      <c r="F34" s="534">
        <f t="shared" si="0"/>
        <v>0</v>
      </c>
    </row>
    <row r="35" spans="1:6">
      <c r="A35" s="535">
        <v>13</v>
      </c>
      <c r="B35" s="528"/>
      <c r="C35" s="536"/>
      <c r="D35" s="533"/>
      <c r="E35" s="630"/>
      <c r="F35" s="534">
        <f t="shared" si="0"/>
        <v>0</v>
      </c>
    </row>
    <row r="36" spans="1:6">
      <c r="A36" s="535">
        <v>14</v>
      </c>
      <c r="B36" s="528"/>
      <c r="C36" s="536"/>
      <c r="D36" s="533"/>
      <c r="E36" s="630"/>
      <c r="F36" s="534">
        <f t="shared" si="0"/>
        <v>0</v>
      </c>
    </row>
    <row r="37" spans="1:6">
      <c r="A37" s="535"/>
      <c r="B37" s="528"/>
      <c r="C37" s="537"/>
      <c r="D37" s="631"/>
      <c r="E37" s="632"/>
      <c r="F37" s="534">
        <f t="shared" ref="F37:F38" si="1">SUM(D37-E37)</f>
        <v>0</v>
      </c>
    </row>
    <row r="38" spans="1:6">
      <c r="A38" s="535"/>
      <c r="B38" s="528"/>
      <c r="C38" s="579" t="s">
        <v>1149</v>
      </c>
      <c r="D38" s="580">
        <f>SUM(D23:D37)</f>
        <v>0</v>
      </c>
      <c r="E38" s="580">
        <f>SUM(E23:E37)</f>
        <v>0</v>
      </c>
      <c r="F38" s="574">
        <f t="shared" si="1"/>
        <v>0</v>
      </c>
    </row>
  </sheetData>
  <mergeCells count="2">
    <mergeCell ref="A18:F18"/>
    <mergeCell ref="A19:F19"/>
  </mergeCells>
  <phoneticPr fontId="0" type="noConversion"/>
  <printOptions horizontalCentered="1"/>
  <pageMargins left="0.39370078740157483" right="0.39370078740157483" top="0.39370078740157483" bottom="0.39370078740157483" header="0" footer="0"/>
  <pageSetup paperSize="9" scale="98" orientation="landscape" copies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Obrazac 1.</vt:lpstr>
      <vt:lpstr>Obrazac 2.</vt:lpstr>
      <vt:lpstr>Obrazac 3.</vt:lpstr>
      <vt:lpstr>Obrazac 4.</vt:lpstr>
      <vt:lpstr>Obrazac 5.</vt:lpstr>
      <vt:lpstr>Obrazac 6.</vt:lpstr>
      <vt:lpstr>Obrazac 7.</vt:lpstr>
      <vt:lpstr>Obrazac 8.</vt:lpstr>
      <vt:lpstr>Obrazac 9.</vt:lpstr>
      <vt:lpstr>'Obrazac 1.'!Print_Area</vt:lpstr>
      <vt:lpstr>'Obrazac 2.'!Print_Area</vt:lpstr>
      <vt:lpstr>'Obrazac 3.'!Print_Area</vt:lpstr>
      <vt:lpstr>'Obrazac 5.'!Print_Area</vt:lpstr>
      <vt:lpstr>'Obrazac 6.'!Print_Area</vt:lpstr>
      <vt:lpstr>'Obrazac 7.'!Print_Area</vt:lpstr>
      <vt:lpstr>'Obrazac 9.'!Print_Area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trezor1</dc:creator>
  <cp:lastModifiedBy>trezor1</cp:lastModifiedBy>
  <cp:lastPrinted>2018-08-06T07:33:32Z</cp:lastPrinted>
  <dcterms:created xsi:type="dcterms:W3CDTF">2011-08-02T07:41:15Z</dcterms:created>
  <dcterms:modified xsi:type="dcterms:W3CDTF">2018-11-30T11:49:58Z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