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 tabRatio="694" firstSheet="3" activeTab="9"/>
  </bookViews>
  <sheets>
    <sheet name="Obrazac 1." sheetId="1" r:id="rId1"/>
    <sheet name="Obrazac 2." sheetId="2" r:id="rId2"/>
    <sheet name="Obrazac 3." sheetId="3" r:id="rId3"/>
    <sheet name="Obrazac 4." sheetId="4" r:id="rId4"/>
    <sheet name="Obrazac 5." sheetId="5" r:id="rId5"/>
    <sheet name="Obrazac 6." sheetId="6" r:id="rId6"/>
    <sheet name="Obrazac 7." sheetId="7" r:id="rId7"/>
    <sheet name="Obrazac 8." sheetId="8" r:id="rId8"/>
    <sheet name="Obrazac 9." sheetId="9" r:id="rId9"/>
    <sheet name="JP Obrazac" sheetId="27" r:id="rId10"/>
  </sheets>
  <definedNames>
    <definedName name="_xlnm._FilterDatabase" localSheetId="6" hidden="1">'Obrazac 7.'!$A$1:$I$73</definedName>
    <definedName name="_xlnm.Print_Area" localSheetId="0">'Obrazac 1.'!$A$1:$I$241</definedName>
    <definedName name="_xlnm.Print_Area" localSheetId="1">'Obrazac 2.'!$A$1:$L$92</definedName>
    <definedName name="_xlnm.Print_Area" localSheetId="2">'Obrazac 3.'!$A$1:$E$38</definedName>
    <definedName name="_xlnm.Print_Area" localSheetId="4">'Obrazac 5.'!$A$1:$E$116</definedName>
    <definedName name="_xlnm.Print_Area" localSheetId="5">'Obrazac 6.'!$A$1:$J$45</definedName>
    <definedName name="_xlnm.Print_Area" localSheetId="6">'Obrazac 7.'!$A$1:$I$57</definedName>
    <definedName name="_xlnm.Print_Area" localSheetId="8">'Obrazac 9.'!$A$1:$F$38</definedName>
  </definedNames>
  <calcPr calcId="125725" concurrentCalc="0"/>
</workbook>
</file>

<file path=xl/calcChain.xml><?xml version="1.0" encoding="utf-8"?>
<calcChain xmlns="http://schemas.openxmlformats.org/spreadsheetml/2006/main">
  <c r="G26" i="1"/>
  <c r="E38" i="9"/>
  <c r="F38"/>
  <c r="D38"/>
  <c r="E41" i="27"/>
  <c r="C41"/>
  <c r="E37"/>
  <c r="D37"/>
  <c r="C37"/>
  <c r="E36"/>
  <c r="D41"/>
  <c r="D36"/>
  <c r="C36"/>
  <c r="E35"/>
  <c r="D35"/>
  <c r="C35"/>
  <c r="C32"/>
  <c r="D32"/>
  <c r="E32"/>
  <c r="C27"/>
  <c r="E21"/>
  <c r="E18"/>
  <c r="D21"/>
  <c r="D18"/>
  <c r="C21"/>
  <c r="C18"/>
  <c r="D27"/>
  <c r="D44"/>
  <c r="E27"/>
  <c r="E44"/>
  <c r="G44"/>
  <c r="C44"/>
  <c r="F44"/>
  <c r="G43"/>
  <c r="F43"/>
  <c r="G42"/>
  <c r="F42"/>
  <c r="G41"/>
  <c r="F41"/>
  <c r="G40"/>
  <c r="F40"/>
  <c r="G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F37" i="9"/>
  <c r="F36"/>
  <c r="F35"/>
  <c r="F34"/>
  <c r="F33"/>
  <c r="F32"/>
  <c r="F31"/>
  <c r="F30"/>
  <c r="F29"/>
  <c r="F28"/>
  <c r="F27"/>
  <c r="F26"/>
  <c r="F25"/>
  <c r="F24"/>
  <c r="F23"/>
  <c r="F56" i="7"/>
  <c r="E56"/>
  <c r="E57"/>
  <c r="E55"/>
  <c r="D54"/>
  <c r="D48"/>
  <c r="D39"/>
  <c r="D35"/>
  <c r="D34"/>
  <c r="D30"/>
  <c r="D26"/>
  <c r="D25"/>
  <c r="D24"/>
  <c r="I43" i="6"/>
  <c r="J43"/>
  <c r="G43"/>
  <c r="D43" i="5"/>
  <c r="D114" i="4"/>
  <c r="D27"/>
  <c r="D26"/>
  <c r="E26"/>
  <c r="E27"/>
  <c r="D98"/>
  <c r="D184"/>
  <c r="D186"/>
  <c r="D188"/>
  <c r="D169"/>
  <c r="D170"/>
  <c r="F171"/>
  <c r="D171"/>
  <c r="F155"/>
  <c r="E155"/>
  <c r="D155"/>
  <c r="F148"/>
  <c r="E148"/>
  <c r="D148"/>
  <c r="D139"/>
  <c r="E139"/>
  <c r="F139"/>
  <c r="D138"/>
  <c r="D131"/>
  <c r="D124"/>
  <c r="F115"/>
  <c r="D115"/>
  <c r="E115"/>
  <c r="F110"/>
  <c r="E110"/>
  <c r="D110"/>
  <c r="F102"/>
  <c r="D102"/>
  <c r="D99"/>
  <c r="E99"/>
  <c r="F93"/>
  <c r="D93"/>
  <c r="E93"/>
  <c r="F89"/>
  <c r="E89"/>
  <c r="D89"/>
  <c r="E82"/>
  <c r="F82"/>
  <c r="D82"/>
  <c r="D76"/>
  <c r="F76"/>
  <c r="E76"/>
  <c r="E72"/>
  <c r="F72"/>
  <c r="D72"/>
  <c r="F71"/>
  <c r="D71"/>
  <c r="E71"/>
  <c r="F69"/>
  <c r="E69"/>
  <c r="D69"/>
  <c r="F63"/>
  <c r="E63"/>
  <c r="D63"/>
  <c r="F60"/>
  <c r="E60"/>
  <c r="D60"/>
  <c r="F52"/>
  <c r="E52"/>
  <c r="D52"/>
  <c r="D45"/>
  <c r="E45"/>
  <c r="F29"/>
  <c r="F28"/>
  <c r="F99"/>
  <c r="F98"/>
  <c r="F114"/>
  <c r="F138"/>
  <c r="F27"/>
  <c r="D29"/>
  <c r="D28"/>
  <c r="E29"/>
  <c r="E28"/>
  <c r="D24" i="3"/>
  <c r="D32"/>
  <c r="D28"/>
  <c r="D25"/>
  <c r="C32"/>
  <c r="C28"/>
  <c r="C25"/>
  <c r="C24"/>
  <c r="E223" i="1"/>
  <c r="F223"/>
  <c r="E221"/>
  <c r="F221"/>
  <c r="G221"/>
  <c r="G218"/>
  <c r="E218"/>
  <c r="F218"/>
  <c r="G208"/>
  <c r="E208"/>
  <c r="F208"/>
  <c r="G200"/>
  <c r="F200"/>
  <c r="E200"/>
  <c r="G199"/>
  <c r="F199"/>
  <c r="E199"/>
  <c r="E193"/>
  <c r="F193"/>
  <c r="G193"/>
  <c r="E194"/>
  <c r="F194"/>
  <c r="G194"/>
  <c r="E190"/>
  <c r="F190"/>
  <c r="G176"/>
  <c r="E176"/>
  <c r="F176"/>
  <c r="E175"/>
  <c r="E172"/>
  <c r="G172"/>
  <c r="F172"/>
  <c r="E171"/>
  <c r="G167"/>
  <c r="E167"/>
  <c r="F167"/>
  <c r="G166"/>
  <c r="F166"/>
  <c r="E166"/>
  <c r="G159"/>
  <c r="F159"/>
  <c r="E159"/>
  <c r="G154"/>
  <c r="F154"/>
  <c r="E154"/>
  <c r="F138"/>
  <c r="G138"/>
  <c r="E138"/>
  <c r="E137"/>
  <c r="F145"/>
  <c r="F137"/>
  <c r="E136"/>
  <c r="F136"/>
  <c r="E133"/>
  <c r="F133"/>
  <c r="E126"/>
  <c r="E125"/>
  <c r="F126"/>
  <c r="F125"/>
  <c r="G126"/>
  <c r="G125"/>
  <c r="E117"/>
  <c r="E113"/>
  <c r="G103"/>
  <c r="F103"/>
  <c r="E103"/>
  <c r="E95"/>
  <c r="E92"/>
  <c r="E88"/>
  <c r="F84"/>
  <c r="G84"/>
  <c r="E84"/>
  <c r="F88"/>
  <c r="F95"/>
  <c r="F113"/>
  <c r="F117"/>
  <c r="F83"/>
  <c r="G88"/>
  <c r="G95"/>
  <c r="G113"/>
  <c r="G117"/>
  <c r="G83"/>
  <c r="G80"/>
  <c r="E80"/>
  <c r="F80"/>
  <c r="E70"/>
  <c r="F62"/>
  <c r="G62"/>
  <c r="E62"/>
  <c r="F46"/>
  <c r="G46"/>
  <c r="E46"/>
  <c r="F45"/>
  <c r="G45"/>
  <c r="E45"/>
  <c r="F44"/>
  <c r="G44"/>
  <c r="E44"/>
  <c r="I29" i="8"/>
  <c r="I33"/>
  <c r="I40"/>
  <c r="I42"/>
  <c r="I28"/>
  <c r="I53"/>
  <c r="I72"/>
  <c r="I52"/>
  <c r="I85"/>
  <c r="I88"/>
  <c r="I108"/>
  <c r="I111"/>
  <c r="I107"/>
  <c r="I84"/>
  <c r="I27"/>
  <c r="I122"/>
  <c r="I121"/>
  <c r="I138"/>
  <c r="I175"/>
  <c r="I174"/>
  <c r="I137"/>
  <c r="I192"/>
  <c r="I120"/>
  <c r="I198"/>
  <c r="I208"/>
  <c r="I200"/>
  <c r="I215"/>
  <c r="I216"/>
  <c r="I218"/>
  <c r="I230"/>
  <c r="I240"/>
  <c r="I243"/>
  <c r="I255"/>
  <c r="I242"/>
  <c r="I267"/>
  <c r="I283"/>
  <c r="I284"/>
  <c r="H29"/>
  <c r="H33"/>
  <c r="H40"/>
  <c r="H42"/>
  <c r="H28"/>
  <c r="H53"/>
  <c r="H72"/>
  <c r="H52"/>
  <c r="H85"/>
  <c r="H88"/>
  <c r="H108"/>
  <c r="H111"/>
  <c r="H107"/>
  <c r="H84"/>
  <c r="H27"/>
  <c r="H122"/>
  <c r="H121"/>
  <c r="H138"/>
  <c r="H175"/>
  <c r="H174"/>
  <c r="H137"/>
  <c r="H192"/>
  <c r="H120"/>
  <c r="H198"/>
  <c r="H208"/>
  <c r="H200"/>
  <c r="H215"/>
  <c r="H216"/>
  <c r="H218"/>
  <c r="H230"/>
  <c r="H240"/>
  <c r="H243"/>
  <c r="H255"/>
  <c r="H242"/>
  <c r="H267"/>
  <c r="H283"/>
  <c r="H284"/>
  <c r="G29"/>
  <c r="G33"/>
  <c r="G40"/>
  <c r="G42"/>
  <c r="G28"/>
  <c r="G53"/>
  <c r="G72"/>
  <c r="G52"/>
  <c r="G85"/>
  <c r="G88"/>
  <c r="G108"/>
  <c r="G111"/>
  <c r="G107"/>
  <c r="G84"/>
  <c r="G27"/>
  <c r="G122"/>
  <c r="G121"/>
  <c r="G138"/>
  <c r="G175"/>
  <c r="G174"/>
  <c r="G137"/>
  <c r="G192"/>
  <c r="G120"/>
  <c r="G198"/>
  <c r="G208"/>
  <c r="G200"/>
  <c r="G215"/>
  <c r="G216"/>
  <c r="G218"/>
  <c r="G230"/>
  <c r="G240"/>
  <c r="G243"/>
  <c r="G255"/>
  <c r="G242"/>
  <c r="G267"/>
  <c r="G283"/>
  <c r="G284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J97"/>
  <c r="J103"/>
  <c r="K103"/>
  <c r="J104"/>
  <c r="K104"/>
  <c r="J105"/>
  <c r="K105"/>
  <c r="J106"/>
  <c r="K106"/>
  <c r="J107"/>
  <c r="K107"/>
  <c r="J109"/>
  <c r="K10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6"/>
  <c r="K146"/>
  <c r="J149"/>
  <c r="K149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7"/>
  <c r="K177"/>
  <c r="J178"/>
  <c r="K178"/>
  <c r="J179"/>
  <c r="K179"/>
  <c r="J180"/>
  <c r="K180"/>
  <c r="J181"/>
  <c r="K181"/>
  <c r="J182"/>
  <c r="K182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54"/>
  <c r="K254"/>
  <c r="J255"/>
  <c r="K255"/>
  <c r="J256"/>
  <c r="K256"/>
  <c r="J257"/>
  <c r="K257"/>
  <c r="J258"/>
  <c r="K258"/>
  <c r="J259"/>
  <c r="K259"/>
  <c r="J260"/>
  <c r="K260"/>
  <c r="J266"/>
  <c r="K266"/>
  <c r="J267"/>
  <c r="K267"/>
  <c r="J268"/>
  <c r="K268"/>
  <c r="J269"/>
  <c r="K269"/>
  <c r="J270"/>
  <c r="K270"/>
  <c r="J271"/>
  <c r="K271"/>
  <c r="J272"/>
  <c r="K272"/>
  <c r="J273"/>
  <c r="K273"/>
  <c r="J279"/>
  <c r="K279"/>
  <c r="J280"/>
  <c r="K280"/>
  <c r="J281"/>
  <c r="K281"/>
  <c r="J283"/>
  <c r="K283"/>
  <c r="J284"/>
  <c r="K284"/>
  <c r="H30" i="7"/>
  <c r="H26"/>
  <c r="E29"/>
  <c r="E34"/>
  <c r="E32"/>
  <c r="E33"/>
  <c r="E31"/>
  <c r="E28"/>
  <c r="E27"/>
  <c r="H43" i="6"/>
  <c r="F57" i="1"/>
  <c r="F56"/>
  <c r="F55"/>
  <c r="E28"/>
  <c r="E34"/>
  <c r="E36"/>
  <c r="E38"/>
  <c r="E42"/>
  <c r="E53"/>
  <c r="E27"/>
  <c r="E57"/>
  <c r="E56"/>
  <c r="E83"/>
  <c r="E55"/>
  <c r="E132"/>
  <c r="E131"/>
  <c r="E170"/>
  <c r="E189"/>
  <c r="E192"/>
  <c r="E26"/>
  <c r="E97" i="5"/>
  <c r="E88"/>
  <c r="E81"/>
  <c r="E74"/>
  <c r="E67"/>
  <c r="E60"/>
  <c r="E50"/>
  <c r="E43"/>
  <c r="E37"/>
  <c r="E28"/>
  <c r="F194" i="4"/>
  <c r="F192"/>
  <c r="F190"/>
  <c r="F188"/>
  <c r="F186"/>
  <c r="F184"/>
  <c r="F182"/>
  <c r="F178"/>
  <c r="F165"/>
  <c r="F163"/>
  <c r="F162"/>
  <c r="F131"/>
  <c r="F124"/>
  <c r="F45"/>
  <c r="F36"/>
  <c r="F82" i="2"/>
  <c r="F74"/>
  <c r="F66"/>
  <c r="F59"/>
  <c r="F58"/>
  <c r="F53"/>
  <c r="F44"/>
  <c r="F34"/>
  <c r="F31"/>
  <c r="F28"/>
  <c r="F27"/>
  <c r="F26"/>
  <c r="F25"/>
  <c r="F28" i="1"/>
  <c r="F34"/>
  <c r="F36"/>
  <c r="F38"/>
  <c r="F42"/>
  <c r="F53"/>
  <c r="F27"/>
  <c r="G28"/>
  <c r="G34"/>
  <c r="G36"/>
  <c r="G38"/>
  <c r="G42"/>
  <c r="G53"/>
  <c r="G27"/>
  <c r="G57"/>
  <c r="G56"/>
  <c r="G55"/>
  <c r="G133"/>
  <c r="G132"/>
  <c r="G137"/>
  <c r="G136"/>
  <c r="G131"/>
  <c r="G171"/>
  <c r="G184"/>
  <c r="G175"/>
  <c r="G170"/>
  <c r="G190"/>
  <c r="G189"/>
  <c r="G192"/>
  <c r="G235"/>
  <c r="G233"/>
  <c r="G230"/>
  <c r="G223"/>
  <c r="G213"/>
  <c r="G201"/>
  <c r="G145"/>
  <c r="G92"/>
  <c r="G70"/>
  <c r="G32"/>
  <c r="E27" i="5"/>
  <c r="F170" i="4"/>
  <c r="F169"/>
  <c r="F26"/>
  <c r="H93"/>
  <c r="G72"/>
  <c r="G76"/>
  <c r="G82"/>
  <c r="E192"/>
  <c r="H192"/>
  <c r="H163"/>
  <c r="H139"/>
  <c r="H69"/>
  <c r="H36"/>
  <c r="I126" i="1"/>
  <c r="I88"/>
  <c r="I70"/>
  <c r="I32"/>
  <c r="F184"/>
  <c r="H184"/>
  <c r="H138"/>
  <c r="F132"/>
  <c r="E171" i="4"/>
  <c r="E170"/>
  <c r="E102"/>
  <c r="H102"/>
  <c r="E44" i="2"/>
  <c r="H44"/>
  <c r="D44"/>
  <c r="E194" i="4"/>
  <c r="E186"/>
  <c r="H186"/>
  <c r="H178"/>
  <c r="E184"/>
  <c r="E188"/>
  <c r="E190"/>
  <c r="H155"/>
  <c r="H110"/>
  <c r="E98"/>
  <c r="G98"/>
  <c r="H89"/>
  <c r="H182"/>
  <c r="H191"/>
  <c r="H166"/>
  <c r="H94"/>
  <c r="H90"/>
  <c r="H61"/>
  <c r="E66" i="2"/>
  <c r="H66"/>
  <c r="E59"/>
  <c r="E28"/>
  <c r="E31"/>
  <c r="E34"/>
  <c r="H34"/>
  <c r="E53"/>
  <c r="H53"/>
  <c r="I159" i="1"/>
  <c r="I108"/>
  <c r="I107"/>
  <c r="I104"/>
  <c r="I102"/>
  <c r="I97"/>
  <c r="I28"/>
  <c r="I36"/>
  <c r="I80"/>
  <c r="I117"/>
  <c r="I105"/>
  <c r="I64"/>
  <c r="I184"/>
  <c r="I190"/>
  <c r="I111"/>
  <c r="I34"/>
  <c r="I100"/>
  <c r="D28" i="5"/>
  <c r="D88"/>
  <c r="D97"/>
  <c r="D81"/>
  <c r="D74"/>
  <c r="D67"/>
  <c r="D60"/>
  <c r="D50"/>
  <c r="D37"/>
  <c r="G186" i="4"/>
  <c r="H208" i="1"/>
  <c r="H145"/>
  <c r="H113"/>
  <c r="I44"/>
  <c r="H42"/>
  <c r="F70"/>
  <c r="H80"/>
  <c r="H88"/>
  <c r="F92"/>
  <c r="H92"/>
  <c r="H95"/>
  <c r="E145"/>
  <c r="H154"/>
  <c r="H159"/>
  <c r="E184"/>
  <c r="E201"/>
  <c r="F201"/>
  <c r="E213"/>
  <c r="F213"/>
  <c r="H221"/>
  <c r="E235"/>
  <c r="E233"/>
  <c r="E230"/>
  <c r="F235"/>
  <c r="F233"/>
  <c r="F230"/>
  <c r="H230"/>
  <c r="E74" i="2"/>
  <c r="H74"/>
  <c r="H229" i="1"/>
  <c r="F31" i="7"/>
  <c r="F32"/>
  <c r="F33"/>
  <c r="E36"/>
  <c r="E35"/>
  <c r="E37"/>
  <c r="F37"/>
  <c r="E38"/>
  <c r="F38"/>
  <c r="E40"/>
  <c r="E41"/>
  <c r="E42"/>
  <c r="F42"/>
  <c r="E43"/>
  <c r="F43"/>
  <c r="E44"/>
  <c r="F44"/>
  <c r="E45"/>
  <c r="F45"/>
  <c r="E46"/>
  <c r="F46"/>
  <c r="E49"/>
  <c r="E50"/>
  <c r="F50"/>
  <c r="E51"/>
  <c r="F51"/>
  <c r="E52"/>
  <c r="F52"/>
  <c r="E53"/>
  <c r="F55"/>
  <c r="F57"/>
  <c r="I54"/>
  <c r="H54"/>
  <c r="G54"/>
  <c r="I48"/>
  <c r="H48"/>
  <c r="G48"/>
  <c r="I39"/>
  <c r="H39"/>
  <c r="G39"/>
  <c r="I35"/>
  <c r="H35"/>
  <c r="G35"/>
  <c r="G34"/>
  <c r="I30"/>
  <c r="G30"/>
  <c r="G25"/>
  <c r="G24"/>
  <c r="I26"/>
  <c r="G26"/>
  <c r="F28"/>
  <c r="F29"/>
  <c r="F47"/>
  <c r="F53"/>
  <c r="D165" i="4"/>
  <c r="D163"/>
  <c r="D162"/>
  <c r="G131"/>
  <c r="G115"/>
  <c r="G69"/>
  <c r="G36"/>
  <c r="E82" i="2"/>
  <c r="H82"/>
  <c r="D82"/>
  <c r="D74"/>
  <c r="D66"/>
  <c r="D59"/>
  <c r="D53"/>
  <c r="D34"/>
  <c r="D31"/>
  <c r="D28"/>
  <c r="H197" i="4"/>
  <c r="G197"/>
  <c r="H196"/>
  <c r="G196"/>
  <c r="H195"/>
  <c r="G195"/>
  <c r="D194"/>
  <c r="H193"/>
  <c r="G193"/>
  <c r="D192"/>
  <c r="G192"/>
  <c r="G191"/>
  <c r="H190"/>
  <c r="D190"/>
  <c r="G190"/>
  <c r="H189"/>
  <c r="G189"/>
  <c r="H187"/>
  <c r="G187"/>
  <c r="H185"/>
  <c r="G185"/>
  <c r="H183"/>
  <c r="G183"/>
  <c r="E182"/>
  <c r="G182"/>
  <c r="D182"/>
  <c r="H181"/>
  <c r="G181"/>
  <c r="H180"/>
  <c r="G180"/>
  <c r="H179"/>
  <c r="G179"/>
  <c r="E178"/>
  <c r="D178"/>
  <c r="H177"/>
  <c r="G177"/>
  <c r="H176"/>
  <c r="G176"/>
  <c r="H175"/>
  <c r="G175"/>
  <c r="H174"/>
  <c r="G174"/>
  <c r="H173"/>
  <c r="G173"/>
  <c r="H172"/>
  <c r="G172"/>
  <c r="H168"/>
  <c r="G168"/>
  <c r="H167"/>
  <c r="G167"/>
  <c r="G166"/>
  <c r="E165"/>
  <c r="H164"/>
  <c r="G164"/>
  <c r="E163"/>
  <c r="H161"/>
  <c r="G161"/>
  <c r="H160"/>
  <c r="G160"/>
  <c r="H159"/>
  <c r="G159"/>
  <c r="H158"/>
  <c r="G158"/>
  <c r="H157"/>
  <c r="G157"/>
  <c r="H156"/>
  <c r="G156"/>
  <c r="G155"/>
  <c r="H154"/>
  <c r="G154"/>
  <c r="H153"/>
  <c r="G153"/>
  <c r="H152"/>
  <c r="G152"/>
  <c r="H151"/>
  <c r="G151"/>
  <c r="H150"/>
  <c r="G150"/>
  <c r="G149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7"/>
  <c r="G137"/>
  <c r="H136"/>
  <c r="G136"/>
  <c r="H135"/>
  <c r="G135"/>
  <c r="H134"/>
  <c r="G134"/>
  <c r="H133"/>
  <c r="G133"/>
  <c r="H132"/>
  <c r="G132"/>
  <c r="E131"/>
  <c r="H131"/>
  <c r="H130"/>
  <c r="G130"/>
  <c r="H129"/>
  <c r="G129"/>
  <c r="H128"/>
  <c r="G128"/>
  <c r="H127"/>
  <c r="G127"/>
  <c r="H126"/>
  <c r="G126"/>
  <c r="H125"/>
  <c r="G125"/>
  <c r="E124"/>
  <c r="E114"/>
  <c r="H123"/>
  <c r="G123"/>
  <c r="H122"/>
  <c r="G122"/>
  <c r="H121"/>
  <c r="G121"/>
  <c r="H120"/>
  <c r="G120"/>
  <c r="H119"/>
  <c r="G119"/>
  <c r="H118"/>
  <c r="G118"/>
  <c r="H117"/>
  <c r="G117"/>
  <c r="H116"/>
  <c r="G116"/>
  <c r="H113"/>
  <c r="G113"/>
  <c r="H112"/>
  <c r="G112"/>
  <c r="H111"/>
  <c r="G111"/>
  <c r="H109"/>
  <c r="G109"/>
  <c r="H108"/>
  <c r="G108"/>
  <c r="H107"/>
  <c r="G107"/>
  <c r="H106"/>
  <c r="G106"/>
  <c r="H105"/>
  <c r="G105"/>
  <c r="H104"/>
  <c r="G104"/>
  <c r="G103"/>
  <c r="H101"/>
  <c r="G101"/>
  <c r="H100"/>
  <c r="G100"/>
  <c r="H97"/>
  <c r="G97"/>
  <c r="H96"/>
  <c r="G96"/>
  <c r="H95"/>
  <c r="G95"/>
  <c r="G94"/>
  <c r="H92"/>
  <c r="G92"/>
  <c r="H91"/>
  <c r="G91"/>
  <c r="G90"/>
  <c r="H88"/>
  <c r="G88"/>
  <c r="H87"/>
  <c r="G87"/>
  <c r="H86"/>
  <c r="G86"/>
  <c r="H85"/>
  <c r="G85"/>
  <c r="H84"/>
  <c r="G84"/>
  <c r="H83"/>
  <c r="G83"/>
  <c r="H81"/>
  <c r="G81"/>
  <c r="H80"/>
  <c r="G80"/>
  <c r="H79"/>
  <c r="G79"/>
  <c r="H78"/>
  <c r="G78"/>
  <c r="H77"/>
  <c r="G77"/>
  <c r="H75"/>
  <c r="G75"/>
  <c r="H74"/>
  <c r="G74"/>
  <c r="H73"/>
  <c r="G73"/>
  <c r="H70"/>
  <c r="G70"/>
  <c r="H68"/>
  <c r="G68"/>
  <c r="H67"/>
  <c r="G67"/>
  <c r="H66"/>
  <c r="G66"/>
  <c r="H65"/>
  <c r="G65"/>
  <c r="H64"/>
  <c r="G64"/>
  <c r="H63"/>
  <c r="G63"/>
  <c r="H62"/>
  <c r="G62"/>
  <c r="G61"/>
  <c r="G60"/>
  <c r="H59"/>
  <c r="G59"/>
  <c r="H58"/>
  <c r="G58"/>
  <c r="H57"/>
  <c r="G57"/>
  <c r="H56"/>
  <c r="G56"/>
  <c r="H55"/>
  <c r="G55"/>
  <c r="H54"/>
  <c r="G54"/>
  <c r="H53"/>
  <c r="G53"/>
  <c r="H52"/>
  <c r="H51"/>
  <c r="G51"/>
  <c r="H50"/>
  <c r="G50"/>
  <c r="H49"/>
  <c r="G49"/>
  <c r="H48"/>
  <c r="G48"/>
  <c r="H47"/>
  <c r="G47"/>
  <c r="H46"/>
  <c r="G46"/>
  <c r="G45"/>
  <c r="H44"/>
  <c r="G44"/>
  <c r="H43"/>
  <c r="G43"/>
  <c r="H42"/>
  <c r="G42"/>
  <c r="H41"/>
  <c r="G41"/>
  <c r="H40"/>
  <c r="G40"/>
  <c r="H39"/>
  <c r="G39"/>
  <c r="H38"/>
  <c r="G38"/>
  <c r="H37"/>
  <c r="G37"/>
  <c r="H35"/>
  <c r="G35"/>
  <c r="H34"/>
  <c r="G34"/>
  <c r="H33"/>
  <c r="G33"/>
  <c r="H32"/>
  <c r="G32"/>
  <c r="H31"/>
  <c r="G31"/>
  <c r="H30"/>
  <c r="G30"/>
  <c r="H89" i="2"/>
  <c r="G89"/>
  <c r="H87"/>
  <c r="G87"/>
  <c r="H86"/>
  <c r="G86"/>
  <c r="H85"/>
  <c r="G85"/>
  <c r="H84"/>
  <c r="G84"/>
  <c r="H83"/>
  <c r="G83"/>
  <c r="H81"/>
  <c r="G81"/>
  <c r="H80"/>
  <c r="G80"/>
  <c r="H79"/>
  <c r="G79"/>
  <c r="H78"/>
  <c r="G78"/>
  <c r="H77"/>
  <c r="G77"/>
  <c r="H76"/>
  <c r="G76"/>
  <c r="H75"/>
  <c r="G75"/>
  <c r="H73"/>
  <c r="G73"/>
  <c r="H72"/>
  <c r="G72"/>
  <c r="H71"/>
  <c r="G71"/>
  <c r="H70"/>
  <c r="G70"/>
  <c r="H69"/>
  <c r="G69"/>
  <c r="H68"/>
  <c r="G68"/>
  <c r="H67"/>
  <c r="G67"/>
  <c r="H65"/>
  <c r="G65"/>
  <c r="H64"/>
  <c r="G64"/>
  <c r="H63"/>
  <c r="G63"/>
  <c r="H62"/>
  <c r="G62"/>
  <c r="H61"/>
  <c r="G61"/>
  <c r="H60"/>
  <c r="G60"/>
  <c r="H57"/>
  <c r="G57"/>
  <c r="H56"/>
  <c r="G56"/>
  <c r="H55"/>
  <c r="G55"/>
  <c r="H54"/>
  <c r="G54"/>
  <c r="H52"/>
  <c r="G52"/>
  <c r="H51"/>
  <c r="G51"/>
  <c r="H50"/>
  <c r="G50"/>
  <c r="H49"/>
  <c r="G49"/>
  <c r="H48"/>
  <c r="G48"/>
  <c r="H47"/>
  <c r="G47"/>
  <c r="H46"/>
  <c r="G46"/>
  <c r="H45"/>
  <c r="G45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3"/>
  <c r="G33"/>
  <c r="H32"/>
  <c r="G32"/>
  <c r="H30"/>
  <c r="G30"/>
  <c r="H29"/>
  <c r="G29"/>
  <c r="I241" i="1"/>
  <c r="I240"/>
  <c r="I239"/>
  <c r="I238"/>
  <c r="I237"/>
  <c r="I236"/>
  <c r="I234"/>
  <c r="I232"/>
  <c r="I231"/>
  <c r="I229"/>
  <c r="I228"/>
  <c r="I227"/>
  <c r="I226"/>
  <c r="I225"/>
  <c r="I224"/>
  <c r="I222"/>
  <c r="I220"/>
  <c r="I219"/>
  <c r="I217"/>
  <c r="I216"/>
  <c r="I215"/>
  <c r="I214"/>
  <c r="I212"/>
  <c r="I211"/>
  <c r="I210"/>
  <c r="I209"/>
  <c r="I207"/>
  <c r="I206"/>
  <c r="I205"/>
  <c r="I204"/>
  <c r="I203"/>
  <c r="I202"/>
  <c r="I198"/>
  <c r="I197"/>
  <c r="I196"/>
  <c r="I195"/>
  <c r="I191"/>
  <c r="I188"/>
  <c r="I187"/>
  <c r="I186"/>
  <c r="I185"/>
  <c r="I183"/>
  <c r="I182"/>
  <c r="I181"/>
  <c r="I180"/>
  <c r="I179"/>
  <c r="I178"/>
  <c r="I177"/>
  <c r="I174"/>
  <c r="I173"/>
  <c r="I169"/>
  <c r="I168"/>
  <c r="I165"/>
  <c r="I164"/>
  <c r="I163"/>
  <c r="I162"/>
  <c r="I161"/>
  <c r="I160"/>
  <c r="I158"/>
  <c r="I157"/>
  <c r="I156"/>
  <c r="I155"/>
  <c r="I153"/>
  <c r="I152"/>
  <c r="I151"/>
  <c r="I150"/>
  <c r="I149"/>
  <c r="I148"/>
  <c r="I147"/>
  <c r="I146"/>
  <c r="I144"/>
  <c r="I143"/>
  <c r="I142"/>
  <c r="I141"/>
  <c r="I140"/>
  <c r="I139"/>
  <c r="I135"/>
  <c r="I134"/>
  <c r="I130"/>
  <c r="I129"/>
  <c r="I128"/>
  <c r="I127"/>
  <c r="I124"/>
  <c r="I123"/>
  <c r="I122"/>
  <c r="I121"/>
  <c r="I120"/>
  <c r="I119"/>
  <c r="I118"/>
  <c r="I115"/>
  <c r="I112"/>
  <c r="I110"/>
  <c r="I109"/>
  <c r="I106"/>
  <c r="I101"/>
  <c r="I99"/>
  <c r="I98"/>
  <c r="I96"/>
  <c r="I94"/>
  <c r="I93"/>
  <c r="I91"/>
  <c r="I90"/>
  <c r="I89"/>
  <c r="I87"/>
  <c r="I86"/>
  <c r="I85"/>
  <c r="I82"/>
  <c r="I81"/>
  <c r="I79"/>
  <c r="I78"/>
  <c r="I77"/>
  <c r="I76"/>
  <c r="I75"/>
  <c r="I74"/>
  <c r="I73"/>
  <c r="I72"/>
  <c r="I71"/>
  <c r="I69"/>
  <c r="I68"/>
  <c r="I67"/>
  <c r="I66"/>
  <c r="I65"/>
  <c r="I63"/>
  <c r="I61"/>
  <c r="I60"/>
  <c r="I58"/>
  <c r="I54"/>
  <c r="I52"/>
  <c r="I51"/>
  <c r="I50"/>
  <c r="I49"/>
  <c r="I48"/>
  <c r="I47"/>
  <c r="I43"/>
  <c r="I41"/>
  <c r="I40"/>
  <c r="I39"/>
  <c r="I37"/>
  <c r="I35"/>
  <c r="I33"/>
  <c r="I31"/>
  <c r="I30"/>
  <c r="I29"/>
  <c r="H241"/>
  <c r="H240"/>
  <c r="H239"/>
  <c r="H238"/>
  <c r="H237"/>
  <c r="H236"/>
  <c r="H234"/>
  <c r="H232"/>
  <c r="H231"/>
  <c r="H228"/>
  <c r="H227"/>
  <c r="H226"/>
  <c r="H225"/>
  <c r="H224"/>
  <c r="H222"/>
  <c r="H220"/>
  <c r="H219"/>
  <c r="H217"/>
  <c r="H216"/>
  <c r="H215"/>
  <c r="H214"/>
  <c r="H212"/>
  <c r="H211"/>
  <c r="H210"/>
  <c r="H209"/>
  <c r="H207"/>
  <c r="H206"/>
  <c r="H205"/>
  <c r="H204"/>
  <c r="H203"/>
  <c r="H202"/>
  <c r="H198"/>
  <c r="H197"/>
  <c r="H196"/>
  <c r="H195"/>
  <c r="H191"/>
  <c r="H188"/>
  <c r="H187"/>
  <c r="H186"/>
  <c r="H185"/>
  <c r="H183"/>
  <c r="H182"/>
  <c r="H181"/>
  <c r="H180"/>
  <c r="H179"/>
  <c r="H178"/>
  <c r="H177"/>
  <c r="H174"/>
  <c r="H173"/>
  <c r="H169"/>
  <c r="H168"/>
  <c r="H165"/>
  <c r="H164"/>
  <c r="H163"/>
  <c r="H162"/>
  <c r="H161"/>
  <c r="H160"/>
  <c r="H158"/>
  <c r="H157"/>
  <c r="H156"/>
  <c r="H155"/>
  <c r="H153"/>
  <c r="H152"/>
  <c r="H151"/>
  <c r="H150"/>
  <c r="H149"/>
  <c r="H148"/>
  <c r="H147"/>
  <c r="H146"/>
  <c r="H144"/>
  <c r="H143"/>
  <c r="H142"/>
  <c r="H141"/>
  <c r="H140"/>
  <c r="H139"/>
  <c r="H135"/>
  <c r="H134"/>
  <c r="H130"/>
  <c r="H129"/>
  <c r="H128"/>
  <c r="H127"/>
  <c r="H124"/>
  <c r="H123"/>
  <c r="H122"/>
  <c r="H121"/>
  <c r="H120"/>
  <c r="H119"/>
  <c r="H118"/>
  <c r="H116"/>
  <c r="H115"/>
  <c r="H114"/>
  <c r="H112"/>
  <c r="H111"/>
  <c r="H110"/>
  <c r="H109"/>
  <c r="H108"/>
  <c r="H107"/>
  <c r="H106"/>
  <c r="H105"/>
  <c r="H104"/>
  <c r="H102"/>
  <c r="H101"/>
  <c r="H100"/>
  <c r="H99"/>
  <c r="H98"/>
  <c r="H97"/>
  <c r="H96"/>
  <c r="H94"/>
  <c r="H93"/>
  <c r="H91"/>
  <c r="H90"/>
  <c r="H89"/>
  <c r="H87"/>
  <c r="H86"/>
  <c r="H85"/>
  <c r="H82"/>
  <c r="H81"/>
  <c r="H79"/>
  <c r="H78"/>
  <c r="H77"/>
  <c r="H76"/>
  <c r="H75"/>
  <c r="H74"/>
  <c r="H73"/>
  <c r="H72"/>
  <c r="H71"/>
  <c r="H69"/>
  <c r="H68"/>
  <c r="H67"/>
  <c r="H66"/>
  <c r="H65"/>
  <c r="H63"/>
  <c r="H61"/>
  <c r="H60"/>
  <c r="H59"/>
  <c r="H58"/>
  <c r="H54"/>
  <c r="H52"/>
  <c r="H51"/>
  <c r="H50"/>
  <c r="H49"/>
  <c r="H48"/>
  <c r="H47"/>
  <c r="H43"/>
  <c r="H41"/>
  <c r="H40"/>
  <c r="H39"/>
  <c r="H37"/>
  <c r="H35"/>
  <c r="H33"/>
  <c r="H31"/>
  <c r="H30"/>
  <c r="H29"/>
  <c r="H167"/>
  <c r="IV154"/>
  <c r="H46"/>
  <c r="F36" i="7"/>
  <c r="F35"/>
  <c r="F34"/>
  <c r="I167" i="1"/>
  <c r="G52" i="4"/>
  <c r="F49" i="7"/>
  <c r="F48"/>
  <c r="G89" i="4"/>
  <c r="H64" i="1"/>
  <c r="F27" i="7"/>
  <c r="H32" i="1"/>
  <c r="H45"/>
  <c r="H126"/>
  <c r="E30" i="7"/>
  <c r="H176" i="1"/>
  <c r="E54" i="7"/>
  <c r="H223" i="1"/>
  <c r="G139" i="4"/>
  <c r="E26" i="7"/>
  <c r="G110" i="4"/>
  <c r="H233" i="1"/>
  <c r="E48" i="7"/>
  <c r="F41"/>
  <c r="G124" i="4"/>
  <c r="H235" i="1"/>
  <c r="G74" i="2"/>
  <c r="F40" i="7"/>
  <c r="F39"/>
  <c r="E39"/>
  <c r="G44" i="2"/>
  <c r="G29" i="4"/>
  <c r="G194"/>
  <c r="G178"/>
  <c r="H190" i="1"/>
  <c r="H28"/>
  <c r="H70"/>
  <c r="H194"/>
  <c r="H57"/>
  <c r="G114" i="4"/>
  <c r="H149"/>
  <c r="H29"/>
  <c r="H103"/>
  <c r="I114" i="1"/>
  <c r="I46"/>
  <c r="I59"/>
  <c r="I235"/>
  <c r="I57"/>
  <c r="I176"/>
  <c r="I84"/>
  <c r="I116"/>
  <c r="I45"/>
  <c r="E162" i="4"/>
  <c r="H62" i="1"/>
  <c r="I166"/>
  <c r="H166"/>
  <c r="E58" i="2"/>
  <c r="G59"/>
  <c r="F171" i="1"/>
  <c r="I172"/>
  <c r="H133"/>
  <c r="G99" i="4"/>
  <c r="H184"/>
  <c r="G184"/>
  <c r="H84" i="1"/>
  <c r="G28" i="4"/>
  <c r="H148"/>
  <c r="E138"/>
  <c r="I34" i="7"/>
  <c r="I25"/>
  <c r="I24"/>
  <c r="H34" i="1"/>
  <c r="H36"/>
  <c r="H124" i="4"/>
  <c r="G163"/>
  <c r="H172" i="1"/>
  <c r="H165" i="4"/>
  <c r="G165"/>
  <c r="I92" i="1"/>
  <c r="H44"/>
  <c r="I95"/>
  <c r="H201"/>
  <c r="H60" i="4"/>
  <c r="H213" i="1"/>
  <c r="I213"/>
  <c r="H194" i="4"/>
  <c r="G162"/>
  <c r="H200" i="1"/>
  <c r="G138" i="4"/>
  <c r="I171" i="1"/>
  <c r="H171"/>
  <c r="F30" i="7"/>
  <c r="G82" i="2"/>
  <c r="D58"/>
  <c r="G34"/>
  <c r="H103" i="1"/>
  <c r="F175"/>
  <c r="F170"/>
  <c r="F131"/>
  <c r="H125"/>
  <c r="I53"/>
  <c r="H53"/>
  <c r="H25" i="7"/>
  <c r="H24"/>
  <c r="F26"/>
  <c r="F54"/>
  <c r="E25"/>
  <c r="E24"/>
  <c r="G171" i="4"/>
  <c r="H115"/>
  <c r="G102"/>
  <c r="G93"/>
  <c r="H28" i="2"/>
  <c r="E27"/>
  <c r="I154" i="1"/>
  <c r="I113"/>
  <c r="I103"/>
  <c r="D27" i="5"/>
  <c r="G188" i="4"/>
  <c r="H188"/>
  <c r="E169"/>
  <c r="G169"/>
  <c r="G170"/>
  <c r="H171"/>
  <c r="H99"/>
  <c r="H98"/>
  <c r="H72"/>
  <c r="G71"/>
  <c r="H82"/>
  <c r="H28"/>
  <c r="H45"/>
  <c r="H114"/>
  <c r="H138"/>
  <c r="H162"/>
  <c r="H76"/>
  <c r="H59" i="2"/>
  <c r="H58"/>
  <c r="H31"/>
  <c r="G58"/>
  <c r="G53"/>
  <c r="G31"/>
  <c r="G28"/>
  <c r="G66"/>
  <c r="D27"/>
  <c r="I200" i="1"/>
  <c r="I230"/>
  <c r="I233"/>
  <c r="I221"/>
  <c r="I218"/>
  <c r="I132"/>
  <c r="I170"/>
  <c r="I193"/>
  <c r="I125"/>
  <c r="I201"/>
  <c r="I223"/>
  <c r="I56"/>
  <c r="I38"/>
  <c r="I42"/>
  <c r="I133"/>
  <c r="I194"/>
  <c r="I62"/>
  <c r="H218"/>
  <c r="I208"/>
  <c r="F192"/>
  <c r="H193"/>
  <c r="F189"/>
  <c r="H170"/>
  <c r="H175"/>
  <c r="H117"/>
  <c r="I145"/>
  <c r="I138"/>
  <c r="H132"/>
  <c r="H56"/>
  <c r="H38"/>
  <c r="D26" i="2"/>
  <c r="D25"/>
  <c r="I175" i="1"/>
  <c r="H27"/>
  <c r="F25" i="7"/>
  <c r="F24"/>
  <c r="H83" i="1"/>
  <c r="I83"/>
  <c r="H71" i="4"/>
  <c r="G27"/>
  <c r="H169"/>
  <c r="H170"/>
  <c r="H27" i="2"/>
  <c r="E26"/>
  <c r="G27"/>
  <c r="H199" i="1"/>
  <c r="I199"/>
  <c r="I192"/>
  <c r="H192"/>
  <c r="I189"/>
  <c r="H189"/>
  <c r="I137"/>
  <c r="H137"/>
  <c r="H55"/>
  <c r="I27"/>
  <c r="I55"/>
  <c r="G26" i="4"/>
  <c r="H27"/>
  <c r="E25" i="2"/>
  <c r="H25"/>
  <c r="H26"/>
  <c r="G26"/>
  <c r="F26" i="1"/>
  <c r="H136"/>
  <c r="I136"/>
  <c r="H26" i="4"/>
  <c r="G25" i="2"/>
  <c r="I131" i="1"/>
  <c r="H131"/>
  <c r="H26"/>
  <c r="I26"/>
</calcChain>
</file>

<file path=xl/sharedStrings.xml><?xml version="1.0" encoding="utf-8"?>
<sst xmlns="http://schemas.openxmlformats.org/spreadsheetml/2006/main" count="1588" uniqueCount="1202">
  <si>
    <t>Transfera za pokriće dijela mirovine po osnovu priznatog posebnog staža iz Člana 94 Zakona o PIO/MIO</t>
  </si>
  <si>
    <t>Ostali transferi PIO/MIO</t>
  </si>
  <si>
    <t>Tekući transferi za zapošljavanje (36+37)</t>
  </si>
  <si>
    <t>Transfer za Federalni zavod za zapošljavanje</t>
  </si>
  <si>
    <t>Transfer za kantonalne službe za zapošljavanje</t>
  </si>
  <si>
    <t>Tekući transferi za zdravstvo  (39+…...+43)</t>
  </si>
  <si>
    <t>Transfer za zdravstvene institucije od značaja za Federaciju</t>
  </si>
  <si>
    <t>Transfer za zdra.institucije - nabavka injekcija</t>
  </si>
  <si>
    <t>Transfer za Zavod zdravstvenog osiguranja i reosiguranja Federacije Bosne i Hercegovine</t>
  </si>
  <si>
    <t>Transfer za Kantonalne zavode zdra.osiguranja</t>
  </si>
  <si>
    <t>Ostali transferi za zdravstvo</t>
  </si>
  <si>
    <t>Transferi za Centre za socijalni rad  (r.br.45)</t>
  </si>
  <si>
    <t>Transferi za Centre za socijalni rad</t>
  </si>
  <si>
    <t>Tekući transferi pojedincima (47+51+57+64+68)</t>
  </si>
  <si>
    <t>Transferi pojedincima po osnovu penzionog osiguranja (48+….+50)</t>
  </si>
  <si>
    <t>Isplate mirovina/ penzija</t>
  </si>
  <si>
    <t>Doprinosi zdravstvenog osiguranja na teret penzija</t>
  </si>
  <si>
    <t>Ostala davanja pojedincima na osnovu penziono-invalidskog osiguranja</t>
  </si>
  <si>
    <t>Transferi pojedincima po osnovu materijalno-socijalne sigurnosti nezaposlenih lica (52+....…+56)</t>
  </si>
  <si>
    <t>Novčana pomoć nezaposlenima</t>
  </si>
  <si>
    <t>Novčana pomoć invalidnim licima</t>
  </si>
  <si>
    <t>Novčane naknade nezaposlenim licima</t>
  </si>
  <si>
    <t xml:space="preserve">Doprinos za zdravstveno osiguranje za nezaposlene  </t>
  </si>
  <si>
    <t>Ostale isplate pojedincima iz materijano-socijalne sigurnosti nezaposlenih lica</t>
  </si>
  <si>
    <t>Ostali tekući transferi pojedincima (58+......…+63)</t>
  </si>
  <si>
    <t>Beneficije za socijalnu zaštitu</t>
  </si>
  <si>
    <t>Izdaci za vojne invalide, ranjene borce i porodice poginulih boraca</t>
  </si>
  <si>
    <t>Izdaci za raseljena lica</t>
  </si>
  <si>
    <t>Isplate stipendija</t>
  </si>
  <si>
    <t>Transfer civilnim žrtvama rata</t>
  </si>
  <si>
    <t>Ostali transferi pojedincima</t>
  </si>
  <si>
    <t>Transferi pojedincima za  posebne namjene (65+66+67)</t>
  </si>
  <si>
    <t>Transfer za posebne namjene - elemtarne nepogode</t>
  </si>
  <si>
    <t xml:space="preserve">Transferi za lica sa invaliditetom - neratni invalidi </t>
  </si>
  <si>
    <t>Transfer za prijevoz učenika</t>
  </si>
  <si>
    <r>
      <t>Transferi pojedincima na području zdravstvenog osiguranja</t>
    </r>
    <r>
      <rPr>
        <sz val="9"/>
        <color indexed="57"/>
        <rFont val="Arial"/>
        <family val="2"/>
      </rPr>
      <t xml:space="preserve"> </t>
    </r>
    <r>
      <rPr>
        <sz val="9"/>
        <rFont val="Arial"/>
        <family val="2"/>
      </rPr>
      <t>(69+….+72)</t>
    </r>
  </si>
  <si>
    <t xml:space="preserve">Naknada plaća zbog privremene spriječenosti za rad na teret zdravstvenog osiguranja </t>
  </si>
  <si>
    <t xml:space="preserve">Naknada putnih troškova i dnevnica zbog ostvarivanja zdravstvene zaštite </t>
  </si>
  <si>
    <t xml:space="preserve">Pogrebni troškovi </t>
  </si>
  <si>
    <t>Ostali transferi pojedincima na području zdravstvenog osiguranja</t>
  </si>
  <si>
    <t>Tekući transferi neprofitnim organizacijama (74+77+85)</t>
  </si>
  <si>
    <t>Tekući transferi neprofitnim organizacijama (75+76)</t>
  </si>
  <si>
    <t xml:space="preserve">Tekući transferi vjerskim zajednicama </t>
  </si>
  <si>
    <t>Ostali tekući transferi neprofitnim organizacijama (78+.....…+84)</t>
  </si>
  <si>
    <t>Tekući transfer za podršku fondaciji za stambeno zbrinjavanje RVI i boračku populaciju</t>
  </si>
  <si>
    <t>Tekući transfer za oblast nauke</t>
  </si>
  <si>
    <t>Tekući transfer za parlamentarne političke partije</t>
  </si>
  <si>
    <t>Tekući transfer udruženjima građana</t>
  </si>
  <si>
    <t>Tekući transfer za obnovu kulturnog i graditeljskog nasljeđa</t>
  </si>
  <si>
    <t>Transfer fondu za studentske zajmove</t>
  </si>
  <si>
    <t>Ostali transferi neprofitnim organizacijama</t>
  </si>
  <si>
    <t>Transfer kazneno popravnih zavoda (86+87+88)</t>
  </si>
  <si>
    <t xml:space="preserve">Transfer kazneno popravnih zavoda za doprinos poslodavca </t>
  </si>
  <si>
    <t>Transfer kazneno popravnih zavoda za bruto plaće i naknade</t>
  </si>
  <si>
    <t>Transfer kazneno popravnih zavoda za naknade troškova zaposlenih</t>
  </si>
  <si>
    <t>Subvencije javnim preduzećima (90+99+106)</t>
  </si>
  <si>
    <t>Subvencije javnim preduzećima (91+...…+98)</t>
  </si>
  <si>
    <t xml:space="preserve">Subvencije industrijskoj proizvodnji </t>
  </si>
  <si>
    <t xml:space="preserve">Subvencije poljoprivrednoj proizvodnji </t>
  </si>
  <si>
    <t xml:space="preserve">Subvencije za mlijeko i duhan </t>
  </si>
  <si>
    <t xml:space="preserve">Subvencije željeznicama </t>
  </si>
  <si>
    <t xml:space="preserve">Subvencije za veterinarstvo </t>
  </si>
  <si>
    <t xml:space="preserve">Subvencije prehrambenoj industriji </t>
  </si>
  <si>
    <t>Poticaj za projekte u poljoprivredi</t>
  </si>
  <si>
    <t>Ostale subvencije javnim preduzećima  (100+…..…+105)</t>
  </si>
  <si>
    <t xml:space="preserve">Subvencije javnim komunalnim preduzećima </t>
  </si>
  <si>
    <t>Subvencije preduzećima za vodovod i kanalizaciju</t>
  </si>
  <si>
    <t>Subvencija za  aerodrome</t>
  </si>
  <si>
    <t>Subvencija za avio kompanije</t>
  </si>
  <si>
    <t>Subvencije javnim transportnim preduzećima</t>
  </si>
  <si>
    <t>Subvencije ostalim javnim preduzećima</t>
  </si>
  <si>
    <t>Subvencije za aktivnu politiku zapošljavanja javnim preduzećima (107+….….112)</t>
  </si>
  <si>
    <t>Subvencije za prekvalifikaciju, dokvalifikaciju i specijalizaciju</t>
  </si>
  <si>
    <t>Subvencije za zapošljavanje invalidnih lica</t>
  </si>
  <si>
    <t>Subvencije za zapošljavanje pripravnika</t>
  </si>
  <si>
    <t>Subvencije za zapošljavanje teže zapošljivih kategorija</t>
  </si>
  <si>
    <t>Subvencije za javne radove</t>
  </si>
  <si>
    <t>Ostale subvencije za aktivnu politiku zapošljavanja</t>
  </si>
  <si>
    <t>Subvencije privatnim preduzećima i poduzetnicima (114+123+130)</t>
  </si>
  <si>
    <t>Subvencije privatnim preduzećima i poduzetnicima    (115+…….+122)</t>
  </si>
  <si>
    <t xml:space="preserve">Subvencije-Podsticaji industrijskoj proizvodnji </t>
  </si>
  <si>
    <t xml:space="preserve">Podsticaj poljoprivrednoj proizvodnji </t>
  </si>
  <si>
    <t xml:space="preserve">Podsticaj za projekte u poljoprivredi </t>
  </si>
  <si>
    <t xml:space="preserve">Ostale subvencije privatnim preduzećima i poduzetnicima </t>
  </si>
  <si>
    <t>Subvencije za poticaj razvoja, poduzetništva i obrta (124+……..+129)</t>
  </si>
  <si>
    <t>Subvencije za potporu i promociju obrta i poduzetništva</t>
  </si>
  <si>
    <t>Subvencije za izgradnju poduzetničke infrastrukture</t>
  </si>
  <si>
    <t>Subvencije za podršku obrtničkim komorama, nižim nivoima vlasti, udruženjima, obrazovnim institucijama</t>
  </si>
  <si>
    <t>Subvencije za implementaciju novih znanja, tehnologija i standarda</t>
  </si>
  <si>
    <t>Subvencije za rast i razvoj MSP-a i obrta</t>
  </si>
  <si>
    <t>Subvencije za potporu novoosnovanim subjektima MSP-a (malog i srednjeg poduzetništva)</t>
  </si>
  <si>
    <t>Subvencije za aktivnu politiku zapošljavanja privatnim preduzećima i poduzetnicima   (131+…….+136)</t>
  </si>
  <si>
    <t>Subvencije finansijskim institucijama (r. br.138)</t>
  </si>
  <si>
    <t>Subvencije finansijskim institucijama (r. br. 139)</t>
  </si>
  <si>
    <t>Tekući transferi u inostranstvo (141+142+143)</t>
  </si>
  <si>
    <t xml:space="preserve">Tekući transferi stranim vladama </t>
  </si>
  <si>
    <t xml:space="preserve">Tekući transferi međunarodnim organizacijama </t>
  </si>
  <si>
    <t xml:space="preserve">Ostali tekući transferi u inostranstvo </t>
  </si>
  <si>
    <t>Kapitalni transferi (145+159+161+163+165+167+169)</t>
  </si>
  <si>
    <t>Kapitalni transferi drugim nivoima vlasti I fondovima (146+153+157)</t>
  </si>
  <si>
    <t>Kapitalni Transferi drugim nivoima vlasti (147+...…+152)</t>
  </si>
  <si>
    <t>Kapitalni transferi Državi</t>
  </si>
  <si>
    <t>KapitalnitTransferi Federaciji</t>
  </si>
  <si>
    <t>Kapitalni Transferi Republici Srpskoj</t>
  </si>
  <si>
    <t>Kapitalni Transferi kantonima</t>
  </si>
  <si>
    <t>Kapitalni Transferi gradovima</t>
  </si>
  <si>
    <t>Kapitalni Transferi općinama</t>
  </si>
  <si>
    <t>Kapitalni transferi za zdravstvo (154+155+156)</t>
  </si>
  <si>
    <t xml:space="preserve">Kapitalni transferi za zdravstvo </t>
  </si>
  <si>
    <t>Kapitalni transfer za Zavod zdravstvenog osiguranja i reosiguranja Federacije BiH</t>
  </si>
  <si>
    <t>Kapitalni transfer za Kantonalne zavode zdravstvenog osiguranja</t>
  </si>
  <si>
    <t>Kapitalni transferi drugim javnim fondovima (r.br.158)</t>
  </si>
  <si>
    <t xml:space="preserve">Kapitalni transferi drugim javnim fondovima </t>
  </si>
  <si>
    <t>Kapitalni transferi pojedincima  (r.br.160)</t>
  </si>
  <si>
    <t xml:space="preserve">Kapitalni transferi pojedincima </t>
  </si>
  <si>
    <t>Kapitalni transferi neprofitnim organizacijama (r.br.162)</t>
  </si>
  <si>
    <t xml:space="preserve">Kapitalni transferi neprofitnim organizacijama </t>
  </si>
  <si>
    <t xml:space="preserve">Kapitalni transferi javnim preduzećima (r.br.164) </t>
  </si>
  <si>
    <t>Kapitalni transferi privatnim preduzećima i poduzetnicima (r.br.166)</t>
  </si>
  <si>
    <t xml:space="preserve">Kapitalni transferi privatnim preduzećima i poduzetnicima  </t>
  </si>
  <si>
    <t>Kapitalni transferi finansijskim institucijama (r.br.168)</t>
  </si>
  <si>
    <t xml:space="preserve">Kapitalni  transferi  finansijskim institucijama </t>
  </si>
  <si>
    <t>Kapitalni transferi u inostranstvo (170+171+172)</t>
  </si>
  <si>
    <t xml:space="preserve">Kapitalni transferi stranim  vladama </t>
  </si>
  <si>
    <t>Kapitalni trans. međunarodnim organiza.</t>
  </si>
  <si>
    <t>Ostali kapitalni transferi u inostranstvo</t>
  </si>
  <si>
    <t>Obrazac 5.</t>
  </si>
  <si>
    <t>Klasifikacija rashoda i izdataka budžeta po  funkcionalnoj klasifikaciji</t>
  </si>
  <si>
    <t>Funk. kod</t>
  </si>
  <si>
    <t xml:space="preserve">Budžet/
finansijski plan - izmjene i dopune </t>
  </si>
  <si>
    <t>Ukupni rashodi (zbir funkcija) (2+11+17+24+34+41+48+55+62+71)</t>
  </si>
  <si>
    <t>01</t>
  </si>
  <si>
    <t>Opšte javne usluge       (3+…..+10)</t>
  </si>
  <si>
    <t>011</t>
  </si>
  <si>
    <t>Izvršni i zakonodavni organi, finansijski i fiskalni poslovi, spoljni poslovi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</si>
  <si>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</si>
  <si>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</si>
  <si>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</si>
  <si>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</si>
  <si>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</si>
  <si>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</si>
  <si>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</si>
  <si>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</si>
  <si>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</si>
  <si>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</si>
  <si>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</si>
  <si>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</si>
  <si>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</si>
  <si>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Transferi opšteg karaktera između različitih nivoa vlasti</t>
  </si>
  <si>
    <t>02</t>
  </si>
  <si>
    <t>Odbrana      (12+….+16)</t>
  </si>
  <si>
    <t>021</t>
  </si>
  <si>
    <t>Vojna odbrana</t>
  </si>
  <si>
    <t>022</t>
  </si>
  <si>
    <t>Civilna odbrana</t>
  </si>
  <si>
    <t>023</t>
  </si>
  <si>
    <t>Inostrana  vojna pomoć</t>
  </si>
  <si>
    <t>024</t>
  </si>
  <si>
    <t>IiR Odbrana</t>
  </si>
  <si>
    <t>025</t>
  </si>
  <si>
    <t>Odbrana n. k.</t>
  </si>
  <si>
    <t>03</t>
  </si>
  <si>
    <t>Javni red i sigurnost       (18+….+23)</t>
  </si>
  <si>
    <t>031</t>
  </si>
  <si>
    <t>Policijske usluge</t>
  </si>
  <si>
    <t>032</t>
  </si>
  <si>
    <t xml:space="preserve">Usluge protivpožarne zaštite 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</si>
  <si>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</si>
  <si>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</si>
  <si>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</si>
  <si>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</si>
  <si>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</si>
  <si>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</si>
  <si>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</si>
  <si>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</si>
  <si>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</si>
  <si>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</si>
  <si>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</si>
  <si>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</si>
  <si>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</si>
  <si>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</si>
  <si>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</si>
  <si>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</si>
  <si>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</si>
  <si>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</si>
  <si>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</si>
  <si>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Transport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</si>
  <si>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</si>
  <si>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</si>
  <si>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</si>
  <si>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</si>
  <si>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</si>
  <si>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</si>
  <si>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</si>
  <si>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</si>
  <si>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05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</si>
  <si>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</si>
  <si>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</si>
  <si>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</si>
  <si>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</si>
  <si>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</si>
  <si>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</si>
  <si>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</si>
  <si>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</si>
  <si>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Zaštita raznovrsnosti flore i faune i zaštita krajolika</t>
  </si>
  <si>
    <t>055</t>
  </si>
  <si>
    <r>
      <t>IiR Zaštita životne sredine</t>
    </r>
    <r>
      <rPr>
        <sz val="11"/>
        <rFont val="Arial"/>
        <family val="2"/>
        <charset val="238"/>
      </rPr>
      <t xml:space="preserve"> </t>
    </r>
  </si>
  <si>
    <t>056</t>
  </si>
  <si>
    <t>Zaštita životne sredine n. k.</t>
  </si>
  <si>
    <t>06</t>
  </si>
  <si>
    <t>Stambeni i zajednički poslovi    (42+….+47)</t>
  </si>
  <si>
    <t>061</t>
  </si>
  <si>
    <t>Stambeni razvoj</t>
  </si>
  <si>
    <t>062</t>
  </si>
  <si>
    <t>Razvoj zajednice</t>
  </si>
  <si>
    <t>063</t>
  </si>
  <si>
    <t>Vodosnabdijevanje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</si>
  <si>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</si>
  <si>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</si>
  <si>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</si>
  <si>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</si>
  <si>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</si>
  <si>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</si>
  <si>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</si>
  <si>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</si>
  <si>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</si>
  <si>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</si>
  <si>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</si>
  <si>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>Vanbolničke usluge</t>
  </si>
  <si>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</si>
  <si>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</si>
  <si>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</si>
  <si>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</si>
  <si>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</si>
  <si>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</si>
  <si>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</si>
  <si>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</si>
  <si>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</si>
  <si>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</si>
  <si>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</si>
  <si>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Usluge sporta i rekreacije</t>
  </si>
  <si>
    <t>082</t>
  </si>
  <si>
    <t xml:space="preserve">Usluge kulture </t>
  </si>
  <si>
    <t>083</t>
  </si>
  <si>
    <r>
      <t>Usluge emitovanja i izdavaštva</t>
    </r>
    <r>
      <rPr>
        <sz val="11"/>
        <rFont val="Arial"/>
        <family val="2"/>
        <charset val="238"/>
      </rPr>
      <t xml:space="preserve"> </t>
    </r>
  </si>
  <si>
    <t>084</t>
  </si>
  <si>
    <r>
      <t>Religijske i druge zajedničke usluge</t>
    </r>
    <r>
      <rPr>
        <sz val="11"/>
        <rFont val="Arial"/>
        <family val="2"/>
        <charset val="238"/>
      </rPr>
      <t xml:space="preserve"> </t>
    </r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</si>
  <si>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</si>
  <si>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</si>
  <si>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</si>
  <si>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</si>
  <si>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</si>
  <si>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</si>
  <si>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</si>
  <si>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</si>
  <si>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</si>
  <si>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</si>
  <si>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</si>
  <si>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</si>
  <si>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</si>
  <si>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</si>
  <si>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</si>
  <si>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Obrazovanje koje nije definisano nivoom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</si>
  <si>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</si>
  <si>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</si>
  <si>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</si>
  <si>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</si>
  <si>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</si>
  <si>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</si>
  <si>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</si>
  <si>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</si>
  <si>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</si>
  <si>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</si>
  <si>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</si>
  <si>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</si>
  <si>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</si>
  <si>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</si>
  <si>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</si>
  <si>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Porodica i djeca</t>
  </si>
  <si>
    <t>105</t>
  </si>
  <si>
    <t>Nezaposlenost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</si>
  <si>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</si>
  <si>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</si>
  <si>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</si>
  <si>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</si>
  <si>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</si>
  <si>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</si>
  <si>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</si>
  <si>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</si>
  <si>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Obrazac 6.</t>
  </si>
  <si>
    <t xml:space="preserve">         </t>
  </si>
  <si>
    <t>Opština: ________________________________________</t>
  </si>
  <si>
    <t>Djelatnost po standardnoj klasifikaciji: ______________</t>
  </si>
  <si>
    <t>Registar doznaka iz tekuće rezerve budžeta</t>
  </si>
  <si>
    <t>R.b.</t>
  </si>
  <si>
    <t>Datum donošenja Odluke - Rješenja</t>
  </si>
  <si>
    <t>Ekon. Kod</t>
  </si>
  <si>
    <t>Institucija kojoj se odobrava izdvajanje sredstava</t>
  </si>
  <si>
    <t>Opis i svrha isplate, broj Odluke - Rješenja o odobravanju izdvajanja sredstava</t>
  </si>
  <si>
    <t>Iznos na koji glasi Odluka - Rješenje</t>
  </si>
  <si>
    <t>Iznos realizacije sredstava po Odluci - Rješenju</t>
  </si>
  <si>
    <t>Datum realizacije Odluke - Rješenja</t>
  </si>
  <si>
    <t>Iznos nerealizovan po Odluci - Rješenju</t>
  </si>
  <si>
    <t>Ukupno</t>
  </si>
  <si>
    <t>Budžet</t>
  </si>
  <si>
    <t xml:space="preserve">Postotak od iznosa u budžetu </t>
  </si>
  <si>
    <t>Obrazac 7.</t>
  </si>
  <si>
    <t>Registar neizmirenih obaveza</t>
  </si>
  <si>
    <t>Stanje ukupnih obaveza na početku perioda za koji se izvještava</t>
  </si>
  <si>
    <t>Stanje na kraju perioda za koji se izvještava</t>
  </si>
  <si>
    <t>Promjene ukupnih obaveza u toku perioda izvješatavanja</t>
  </si>
  <si>
    <t>3     ( 2 - 1 )</t>
  </si>
  <si>
    <t>Ukupno neizmirene obaveze  (r.br. 2)</t>
  </si>
  <si>
    <t>Obaveze prema radnicima    (4+5+6)</t>
  </si>
  <si>
    <t>341100;  341200</t>
  </si>
  <si>
    <t xml:space="preserve">                            Obaveze za plaće</t>
  </si>
  <si>
    <t xml:space="preserve">                            Obaveze za doprinose iz plaća</t>
  </si>
  <si>
    <t xml:space="preserve">                            Ostale obaveze po osnovu rada</t>
  </si>
  <si>
    <t>311200;  311300</t>
  </si>
  <si>
    <t xml:space="preserve">                           Ostale obaveze</t>
  </si>
  <si>
    <t>Transferi kantonima</t>
  </si>
  <si>
    <t>Transferi općinama</t>
  </si>
  <si>
    <t>Ostali transferi drugim nivoima vlasti</t>
  </si>
  <si>
    <t>PIO/MIO</t>
  </si>
  <si>
    <t>ZZO</t>
  </si>
  <si>
    <t>Ostali vanbudžetski fondovi</t>
  </si>
  <si>
    <t>Obaveze za transfere pojedincima</t>
  </si>
  <si>
    <t>Obaveze za subvencije</t>
  </si>
  <si>
    <t>Obaveze za ostale transfere</t>
  </si>
  <si>
    <t xml:space="preserve">Ostale tekuće obaveze </t>
  </si>
  <si>
    <t>Zajmovi primljeni kroz Državu</t>
  </si>
  <si>
    <t>Obaveze od inozemnog zaduživanja</t>
  </si>
  <si>
    <t>Obaveze od domaćeg zaduživanja</t>
  </si>
  <si>
    <t>Obaveze po unutarnjem dugu</t>
  </si>
  <si>
    <t xml:space="preserve">Obaveze po osnovi vrijednosnih papira </t>
  </si>
  <si>
    <t xml:space="preserve">Razgraničeni prihodi </t>
  </si>
  <si>
    <t>Razgraničeni rashodi</t>
  </si>
  <si>
    <t>Ostali razgraničeni rashodi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</si>
  <si>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</si>
  <si>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</si>
  <si>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</si>
  <si>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</si>
  <si>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</si>
  <si>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</si>
  <si>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</si>
  <si>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>Ostvareni kumulativni iznos istog perioda prethodne god.</t>
  </si>
  <si>
    <t>Procenat  2/1
 x 100</t>
  </si>
  <si>
    <t>Procenat  2/3
 x 100</t>
  </si>
  <si>
    <t>A.</t>
  </si>
  <si>
    <t xml:space="preserve">A. </t>
  </si>
  <si>
    <t>CURRENT REVENUE AND EXPENDITURES</t>
  </si>
  <si>
    <t xml:space="preserve">PRIHODI I RASHODI  </t>
  </si>
  <si>
    <t>TOTAL REVENUE</t>
  </si>
  <si>
    <t>UKUPNI   P R I H O D I   (2+26+58)</t>
  </si>
  <si>
    <t>Taxes</t>
  </si>
  <si>
    <t>PRIHODI OD POREZA  (3+7+14+16+22+23+24+25)</t>
  </si>
  <si>
    <t xml:space="preserve">Taxes on income, profits and capital gains </t>
  </si>
  <si>
    <t>Porezi na dobit pojedinaca i preduzeća (4+5+6)</t>
  </si>
  <si>
    <t>Individual income taxes</t>
  </si>
  <si>
    <t>Porezi na dobit pojedinaca (zaostale uplate poreza)</t>
  </si>
  <si>
    <t>Corporate income tax</t>
  </si>
  <si>
    <t>Porezi na dobit preduzeća</t>
  </si>
  <si>
    <t>Other taxes on income, profit and capital gains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</si>
  <si>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</si>
  <si>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Social contributions</t>
  </si>
  <si>
    <t>Doprinosi za socijalnu zaštitu (7=8)</t>
  </si>
  <si>
    <t xml:space="preserve">Doprinosi za socijalnu zaštitu </t>
  </si>
  <si>
    <t>Paid by individuals</t>
  </si>
  <si>
    <t xml:space="preserve">    Zaposlenih*</t>
  </si>
  <si>
    <t>Paid by companies</t>
  </si>
  <si>
    <t xml:space="preserve">    Poslodavaca*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</si>
  <si>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</si>
  <si>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</si>
  <si>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Other contributions</t>
  </si>
  <si>
    <t xml:space="preserve">    Ostali doprinosi*</t>
  </si>
  <si>
    <t>Taxes on payroll and workforce</t>
  </si>
  <si>
    <t>Porezi na plaću i radnu snagu (14=15)</t>
  </si>
  <si>
    <t>Porezi na plaću (zaostale uplate poreza)</t>
  </si>
  <si>
    <t>Taxes on property</t>
  </si>
  <si>
    <t>Porez na imovinu (16=17)</t>
  </si>
  <si>
    <t xml:space="preserve">Porez na imovinu </t>
  </si>
  <si>
    <t>Recurrent taxes on net welth</t>
  </si>
  <si>
    <t xml:space="preserve">    Stalni  porezi na imovinu*</t>
  </si>
  <si>
    <t>Estate, inheritance, and gift taxes</t>
  </si>
  <si>
    <t xml:space="preserve">    Porez na nasljeđe i darove*</t>
  </si>
  <si>
    <t>Taxes on financial and capital transactions</t>
  </si>
  <si>
    <t xml:space="preserve">   Porez na financijske i kapitalne transakcije*</t>
  </si>
  <si>
    <t>Other taxes on property</t>
  </si>
  <si>
    <t xml:space="preserve">   Ostali porezi na imovinu*</t>
  </si>
  <si>
    <t>Other taxes</t>
  </si>
  <si>
    <t>Domaći porezi na dobra i usluge</t>
  </si>
  <si>
    <t xml:space="preserve">Porezi na dohodak </t>
  </si>
  <si>
    <t xml:space="preserve">Indirect Taxes </t>
  </si>
  <si>
    <t>Prihodi od indirektnih poreza</t>
  </si>
  <si>
    <t>OTHER REVENUE</t>
  </si>
  <si>
    <t>NEPOREZNI PRIHODI  (27+46+56+57)</t>
  </si>
  <si>
    <t>Prihodi od poduzetničkih aktivnosti i imovine i prihodi od pozitivnih kursnih razlika (28+34+36+37+38+39+45)</t>
  </si>
  <si>
    <t>Revenue from nonfin public enterprises and fin. Institutions</t>
  </si>
  <si>
    <t>Prihodi od nefin.javnih preduzeća i fin. Institucija</t>
  </si>
  <si>
    <t xml:space="preserve">      Prihodi od finansijske i nematerijalne imovine*</t>
  </si>
  <si>
    <t>Dividends</t>
  </si>
  <si>
    <r>
      <t xml:space="preserve">     Dividende</t>
    </r>
    <r>
      <rPr>
        <i/>
        <sz val="12"/>
        <color indexed="8"/>
        <rFont val="Arial"/>
        <family val="2"/>
        <charset val="238"/>
      </rPr>
      <t>*</t>
    </r>
  </si>
  <si>
    <t>Sales of goods and services</t>
  </si>
  <si>
    <t xml:space="preserve">    Prihodi od iznajmljivanja*</t>
  </si>
  <si>
    <t>Other revenue from nonfin public enterprises and fin. Institutions</t>
  </si>
  <si>
    <t xml:space="preserve">      Ostali prihodi od nefinansijskih javnih preduzeća i finansijskih javnih institucija*</t>
  </si>
  <si>
    <t>Loan repayments by final users</t>
  </si>
  <si>
    <t xml:space="preserve">      Povrat anuiteta od krajnjih korisnika za otplatu kredita*</t>
  </si>
  <si>
    <t>Other property income</t>
  </si>
  <si>
    <t xml:space="preserve">Ostali prihodi od imovine </t>
  </si>
  <si>
    <t>GSM fees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</si>
  <si>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</si>
  <si>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t>Miscellaneous and unidentified revenue</t>
  </si>
  <si>
    <t>Kamate i dividende primljene od pozajmica i učešća u kapitalu</t>
  </si>
  <si>
    <t>Naknade primljene od pozajmica i učešća u kapitalu</t>
  </si>
  <si>
    <t xml:space="preserve"> Prihodi od pozitivnih kursnih razlika</t>
  </si>
  <si>
    <t>Revenue from privatization</t>
  </si>
  <si>
    <t>Revenue from privatization of appartments, office buildings, other</t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</si>
  <si>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</si>
  <si>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t>Revenue from privatization of banks; companies.</t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</si>
  <si>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</si>
  <si>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</si>
  <si>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</si>
  <si>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</si>
  <si>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t>Prihodi po osnovu premije i provizije za izdatu garanciju</t>
  </si>
  <si>
    <t>Naknade i takse i prihodi od pružanja javnih usluga (47+48+49+50+51+52+53)</t>
  </si>
  <si>
    <t>Miscellaneous and unidentified revenue (Various fees)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</si>
  <si>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</si>
  <si>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</si>
  <si>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</si>
  <si>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</si>
  <si>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</si>
  <si>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</si>
  <si>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Unplanned revenue</t>
  </si>
  <si>
    <t xml:space="preserve">Neplanirane uplate-prihodi </t>
  </si>
  <si>
    <t>Loan repayments by individuals</t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</si>
  <si>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</si>
  <si>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t>Earmarked donations unplanned in the budgte</t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</si>
  <si>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</si>
  <si>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t>Fines, penalties and forfeits</t>
  </si>
  <si>
    <t>Novčane kazne</t>
  </si>
  <si>
    <t>GRANTS</t>
  </si>
  <si>
    <t>PRIMLJENI  TEKUCI I KAPITALNI TRANSFERI I DONACIJE            ( 59+62+78+81)</t>
  </si>
  <si>
    <t xml:space="preserve">Grants from foreign governments </t>
  </si>
  <si>
    <t xml:space="preserve">Primljeni tekući transferi od inostranih vlada i međunarodnih organizacija (60+61) </t>
  </si>
  <si>
    <t>Current</t>
  </si>
  <si>
    <t>Primljeni tekući transferi od inostranih Vlada</t>
  </si>
  <si>
    <t xml:space="preserve">Primljeni tekući transferi od međunarodnih organizacija  </t>
  </si>
  <si>
    <t>Transfers from other general government units</t>
  </si>
  <si>
    <t>Primljeni transferi od ostalih nivoa vlasti i fondova (r.br. 63)</t>
  </si>
  <si>
    <t xml:space="preserve">Primljeni tekući transferi od ostalnih nivoa vlasti </t>
  </si>
  <si>
    <t>State institutions</t>
  </si>
  <si>
    <t xml:space="preserve">     Država*</t>
  </si>
  <si>
    <t>Central government</t>
  </si>
  <si>
    <t xml:space="preserve">     Federacija*</t>
  </si>
  <si>
    <t xml:space="preserve">     Republika Srpska*</t>
  </si>
  <si>
    <t>Cantons</t>
  </si>
  <si>
    <t xml:space="preserve">    Kantoni*</t>
  </si>
  <si>
    <t>Municipalities and towns</t>
  </si>
  <si>
    <t xml:space="preserve">    Gradovi*</t>
  </si>
  <si>
    <t xml:space="preserve">    Općine*</t>
  </si>
  <si>
    <t xml:space="preserve">    Primljeni namjenski transferi od rugih nivoa vlasti*    </t>
  </si>
  <si>
    <t xml:space="preserve">    Transferi od vanbudžetskih fondova*</t>
  </si>
  <si>
    <t xml:space="preserve">    Transfer od Federalnog zavoda za zapošljavanje*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</si>
  <si>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</si>
  <si>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</si>
  <si>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</si>
  <si>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</si>
  <si>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</si>
  <si>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>Road and highway funds</t>
  </si>
  <si>
    <r>
      <t xml:space="preserve">   Direkcije za ceste i autoceste</t>
    </r>
    <r>
      <rPr>
        <i/>
        <sz val="12"/>
        <color indexed="8"/>
        <rFont val="Arial"/>
        <family val="2"/>
        <charset val="238"/>
      </rPr>
      <t>*</t>
    </r>
  </si>
  <si>
    <t>Voluntary transfers other than grants</t>
  </si>
  <si>
    <t xml:space="preserve">Donacije </t>
  </si>
  <si>
    <t>Domestic</t>
  </si>
  <si>
    <t xml:space="preserve">    Domace donacije*</t>
  </si>
  <si>
    <t>Foreign</t>
  </si>
  <si>
    <t xml:space="preserve">   Donacije iz inostranstva*</t>
  </si>
  <si>
    <t>Kapitalni transferi       (82+85+93)</t>
  </si>
  <si>
    <t xml:space="preserve">Primljeni kapitalni transferi od inostranih vlada i međunarodnih organizacija (83+84) </t>
  </si>
  <si>
    <t>Kapitalni transferi od ostalih nivoa vlasti i fondova (r.br. 86)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</si>
  <si>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</si>
  <si>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</si>
  <si>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</si>
  <si>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</si>
  <si>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</si>
  <si>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</si>
  <si>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R A S H O D I   (95+109+111+166+171)</t>
  </si>
  <si>
    <t>611000; 612000</t>
  </si>
  <si>
    <t>Compensation of employees</t>
  </si>
  <si>
    <t xml:space="preserve">Wages and salaries </t>
  </si>
  <si>
    <t xml:space="preserve">     Doprinosi na teret zaposlenih*</t>
  </si>
  <si>
    <t>Allowances</t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</si>
  <si>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</si>
  <si>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</si>
  <si>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</si>
  <si>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t>Naknade troškova zaposlenih</t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</si>
  <si>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</si>
  <si>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</si>
  <si>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</si>
  <si>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</si>
  <si>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</si>
  <si>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t>Employers' Social contributions</t>
  </si>
  <si>
    <t>Use of goods and services</t>
  </si>
  <si>
    <t>Izdaci za materijal, sitan inventar i usluge</t>
  </si>
  <si>
    <t>Cost of lawsuits - interest paid on court awards, lawyer and court fees</t>
  </si>
  <si>
    <t xml:space="preserve">       Zatezne kamate i troškovi spora*</t>
  </si>
  <si>
    <t>Transfers and subsidies</t>
  </si>
  <si>
    <t>Tekući i kapitalni transferi (112+148)</t>
  </si>
  <si>
    <t>Current transfers and other current expenditures</t>
  </si>
  <si>
    <t>Tekući  transferi i drugi tekući rashodi (113+130+142+143+144+145+146+147)</t>
  </si>
  <si>
    <t>Transfers to other general government units</t>
  </si>
  <si>
    <t xml:space="preserve">Tekući transferi drugim nivoima  vlasti </t>
  </si>
  <si>
    <t xml:space="preserve">    Država*</t>
  </si>
  <si>
    <t xml:space="preserve">    Federacija*</t>
  </si>
  <si>
    <t xml:space="preserve">    Republika Srpska*</t>
  </si>
  <si>
    <t>Municipalities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</si>
  <si>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</si>
  <si>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</si>
  <si>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</si>
  <si>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>Pension fund</t>
  </si>
  <si>
    <t>Tekući transferi za PIO/MIO*</t>
  </si>
  <si>
    <t>Transfer za Federalni zavod za zapošljavanje*</t>
  </si>
  <si>
    <t>Transfer za kantonalne službe za zapošljavanje*</t>
  </si>
  <si>
    <t xml:space="preserve">   Transfer za Zavod zdravstvenog osiguranja i reosiguranja FBiH*</t>
  </si>
  <si>
    <t xml:space="preserve">   Transfer za kantonalne zavode zdravstvenog osiguranja*</t>
  </si>
  <si>
    <t>Other</t>
  </si>
  <si>
    <t xml:space="preserve">   Transferi za Centre za socijalni rad*</t>
  </si>
  <si>
    <t>xxxxxx</t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</si>
  <si>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</si>
  <si>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t>Current transfers to individuals</t>
  </si>
  <si>
    <t xml:space="preserve">Tekući transferi pojedincima </t>
  </si>
  <si>
    <t>Pensions</t>
  </si>
  <si>
    <t xml:space="preserve">   Tekući transferi pojedincima po osnovu penzijskog osiguranja*</t>
  </si>
  <si>
    <t>Transfers to unemployed</t>
  </si>
  <si>
    <t xml:space="preserve">   Transferi pojedincima po osnovu materijalno-socijalane sigunosti nezaposlenih lica*</t>
  </si>
  <si>
    <t>Social security allowances</t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</si>
  <si>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</si>
  <si>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t>Transfers to war disabled, war veterans, metal holders, and demobilized soldiers</t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</si>
  <si>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</si>
  <si>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t xml:space="preserve">614233
</t>
  </si>
  <si>
    <t>Other current transfers to individuals</t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</si>
  <si>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</si>
  <si>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</si>
  <si>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>Transfers to civilian victims of war</t>
  </si>
  <si>
    <t xml:space="preserve">   Transferi za civilne zrtve rata*</t>
  </si>
  <si>
    <t>-</t>
  </si>
  <si>
    <t xml:space="preserve">   Transferi za posebne namjene  (elementarne nepogode)*</t>
  </si>
  <si>
    <t>Transfers to civilian disabled</t>
  </si>
  <si>
    <t xml:space="preserve">   Transferi za lica sa invaliditetom - neratni invalidi*</t>
  </si>
  <si>
    <t xml:space="preserve">   Transferi za prevoz učenika*</t>
  </si>
  <si>
    <t>Sickness benefits and other transfers for health insurance</t>
  </si>
  <si>
    <t xml:space="preserve">   Transferi pojedincima na području zdravstvenog osiguranja*</t>
  </si>
  <si>
    <t>Transfer to nonprofit organizations</t>
  </si>
  <si>
    <t xml:space="preserve">Tekući transferi neprofitnim organizacijama                                  </t>
  </si>
  <si>
    <t>Subsidies to public enterprises</t>
  </si>
  <si>
    <t>Subsidies to private enterprises</t>
  </si>
  <si>
    <t>Subsidies to financial institutions</t>
  </si>
  <si>
    <t xml:space="preserve">Subvencije finansijskim institucijama </t>
  </si>
  <si>
    <t>Current transfers abroad</t>
  </si>
  <si>
    <t xml:space="preserve">Other current transfers </t>
  </si>
  <si>
    <t>Drugi  tekući rashodi</t>
  </si>
  <si>
    <t xml:space="preserve">Capital transfers </t>
  </si>
  <si>
    <t>Kapitalni transferi (149+160+161+162+163+164+165)</t>
  </si>
  <si>
    <t>to other levels of government</t>
  </si>
  <si>
    <t>Kapitalni transferi drugim nivoima vlasti   (r.br. 150)</t>
  </si>
  <si>
    <t xml:space="preserve">State </t>
  </si>
  <si>
    <t xml:space="preserve">   Kapitalni transferi Državi*</t>
  </si>
  <si>
    <t>Federation</t>
  </si>
  <si>
    <t xml:space="preserve">   Kapitalni transferi Federaciji*</t>
  </si>
  <si>
    <t xml:space="preserve">   Kapitalni transferi republici Srpskoj*</t>
  </si>
  <si>
    <t xml:space="preserve">   Kapitalni transferi kantonima*</t>
  </si>
  <si>
    <t xml:space="preserve">    Kapitalni transferi gradovima*</t>
  </si>
  <si>
    <t xml:space="preserve">   Kapitalni transferi  općinama*</t>
  </si>
  <si>
    <t xml:space="preserve">   K apitalni transfer za Zavod zdravstvenog osiguranja i reosiguranja FBiH*</t>
  </si>
  <si>
    <t xml:space="preserve">   Kaptialni transfer za kantonalne zavode zdravstvenog osiguranja*</t>
  </si>
  <si>
    <t>Extrabudgetary funds</t>
  </si>
  <si>
    <t xml:space="preserve">    Kapitalni transferi drugim javnim fondovima*</t>
  </si>
  <si>
    <t>Capital transfers to individuals</t>
  </si>
  <si>
    <t>Capital transfers to NGOs</t>
  </si>
  <si>
    <t xml:space="preserve">Capital transfers to public enterprisers </t>
  </si>
  <si>
    <t xml:space="preserve">Capital transfers to private enterprisers </t>
  </si>
  <si>
    <t>Capital transfers to financial institutions</t>
  </si>
  <si>
    <t>Kapitalni transferi finansijskim institucijama</t>
  </si>
  <si>
    <t>Interest</t>
  </si>
  <si>
    <t>Izdaci za kamate (167+...........+170)</t>
  </si>
  <si>
    <t>Interest payments on loans taken through State</t>
  </si>
  <si>
    <t>Kamate na pozajmice primljene kroz državu</t>
  </si>
  <si>
    <t>Interest payments to nonresidents</t>
  </si>
  <si>
    <t>Interest payments to residents other than general government</t>
  </si>
  <si>
    <t xml:space="preserve">Izdaci za kamate vezane za dug po izdatim garancijama </t>
  </si>
  <si>
    <t>Budget Reserve</t>
  </si>
  <si>
    <t>Tekuća budžetska rezerva</t>
  </si>
  <si>
    <t>TEKUĆI SUFICIT (TEKUĆI DEFICIT)  (1 minus 94)</t>
  </si>
  <si>
    <t xml:space="preserve">B. </t>
  </si>
  <si>
    <t>TRANSAKCIJE U STALNIM SREDSTVIMA</t>
  </si>
  <si>
    <t>Disposal of nonfinancial assets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</si>
  <si>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</si>
  <si>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</si>
  <si>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</si>
  <si>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</si>
  <si>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</si>
  <si>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Succession funds</t>
  </si>
  <si>
    <t>Sredstva od sukcesije</t>
  </si>
  <si>
    <t>Disposal of Inventories, strategic stock</t>
  </si>
  <si>
    <t>Primici od prodaje federalnih robnih rezervi</t>
  </si>
  <si>
    <t>Other fixed assets</t>
  </si>
  <si>
    <t>Acquisition of nonfinancial assets</t>
  </si>
  <si>
    <t>IZDACI ZA NABAVKU STALNIH SREDSTAVA      (183+…..+188)</t>
  </si>
  <si>
    <t>Rekonstrukcija i investicijsko održavanje</t>
  </si>
  <si>
    <t>Net acquisition of nonfinancial assets</t>
  </si>
  <si>
    <t>NETO NABAVKA STALNIH SREDSTAVA                                                 (182 minus 174)</t>
  </si>
  <si>
    <t>Net lending/borrowing (= revenue minus expenditure)</t>
  </si>
  <si>
    <t>NETO POZAJMLJIVANJE (NETO ZADUŽIVANJE )= UKUPAN DEFICIT/SUFICIT ( 172 minus 189 )</t>
  </si>
  <si>
    <t>C.</t>
  </si>
  <si>
    <t>TRANSACTIONS IN FINANCIAL ASSETS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</si>
  <si>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</si>
  <si>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</si>
  <si>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</si>
  <si>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</si>
  <si>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</si>
  <si>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</si>
  <si>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</si>
  <si>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</si>
  <si>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  Otplate od pozajmljivanja finansijskim institucijama*</t>
  </si>
  <si>
    <t xml:space="preserve">  Otplate od ostalih domaćih pozajmljivanja*</t>
  </si>
  <si>
    <t xml:space="preserve">Primljene otplate od pozajmljivanja u inostranstvo </t>
  </si>
  <si>
    <t>IZDACI ZA FINANSIJSKU IMOVINU (205+206+207+208+209+210+213)</t>
  </si>
  <si>
    <t>Pozajmljivanje pojedincima i neprofitnim organizacijama i privatnim preduzećima</t>
  </si>
  <si>
    <t xml:space="preserve">Izdaci za kupovinu dionica privatnih preduzeća i učešće u zajedničkim ulaganjima </t>
  </si>
  <si>
    <t xml:space="preserve">   Pozajmljivanje finansijskim institucijama*</t>
  </si>
  <si>
    <t xml:space="preserve">   Ostala domaća pozajmljivanja*</t>
  </si>
  <si>
    <t xml:space="preserve">Pozajmljivanje u inostranstvo </t>
  </si>
  <si>
    <t>Net acquisition of financial assets</t>
  </si>
  <si>
    <t>NETO POVEĆANJE (SMANJENJE) FINANSIJSKE IMOVINE                      (192 minus 204)</t>
  </si>
  <si>
    <t xml:space="preserve">D. </t>
  </si>
  <si>
    <t>TRANSAKCIJE U FINANSIJSKIM OBAVEZAMA</t>
  </si>
  <si>
    <t>PRIMICI OD ZADUŽIVANJA (217+229)</t>
  </si>
  <si>
    <t>Primici od dugoročnog zaduživanja (218+219+220)</t>
  </si>
  <si>
    <t xml:space="preserve">Zajmovi primljeni kroz državu </t>
  </si>
  <si>
    <t xml:space="preserve">Primici od inostranog zaduživanja           </t>
  </si>
  <si>
    <t xml:space="preserve">Primici od domaćeg zaduživanja           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</si>
  <si>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</si>
  <si>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</si>
  <si>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</si>
  <si>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</si>
  <si>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</si>
  <si>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</si>
  <si>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 xml:space="preserve">    Primici od prodaje trezorskih zapisa*</t>
  </si>
  <si>
    <t>IZDACI ZA OTPLATE DUGOVA  (242+243+244+254+255+256)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</si>
  <si>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</si>
  <si>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</si>
  <si>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</si>
  <si>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</si>
  <si>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</si>
  <si>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</si>
  <si>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Net incurrence of liabilities</t>
  </si>
  <si>
    <t>NETO ZADUŽIVANJE (NETO OTPLATE DUGOVA) (216 minus 241)</t>
  </si>
  <si>
    <t>UKUPAN FINANSIJSKI REZULTAT (190+214+257)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</si>
  <si>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</si>
  <si>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</si>
  <si>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</si>
  <si>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</si>
  <si>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</si>
  <si>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</si>
  <si>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</si>
  <si>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Gotovina, kratkoročna potraživanja i razgraničenja</t>
  </si>
  <si>
    <t>Novčana sredstavi plemeniti metali</t>
  </si>
  <si>
    <t>Novčana sredstva i plemeniti metali</t>
  </si>
  <si>
    <t>Vrijednosni papiri</t>
  </si>
  <si>
    <t>Kratkoročna potraživanja</t>
  </si>
  <si>
    <t>Kratkoročni plasmani</t>
  </si>
  <si>
    <t>Kratkoročne obaveze i razgraničenja</t>
  </si>
  <si>
    <t>Dugoročne obaveze i razgraničenja</t>
  </si>
  <si>
    <t>Obrazac 9.</t>
  </si>
  <si>
    <t>Namjena sredstava</t>
  </si>
  <si>
    <t>Naziv korisnika</t>
  </si>
  <si>
    <t>Iznos doznačenih sredstava</t>
  </si>
  <si>
    <t>Iznos utrošenih sredstava</t>
  </si>
  <si>
    <t>Iznos neutrošenih sredstava</t>
  </si>
  <si>
    <t>Obrazac JP</t>
  </si>
  <si>
    <t>Izvještaj o izvršenju poslovnog plana Javnog preduzeća</t>
  </si>
  <si>
    <t>Poslovni plan</t>
  </si>
  <si>
    <t>PRIHODI ( 2+3+4+9)</t>
  </si>
  <si>
    <t>Neporeski prihodi</t>
  </si>
  <si>
    <t xml:space="preserve">   Federacija BiH</t>
  </si>
  <si>
    <t xml:space="preserve">   Kantona</t>
  </si>
  <si>
    <t xml:space="preserve">   Općina</t>
  </si>
  <si>
    <t xml:space="preserve">   Drugi primljeni transferi</t>
  </si>
  <si>
    <t>Drugi tekući prihodi</t>
  </si>
  <si>
    <t>RASHODI ( 11+12+13+14+15)</t>
  </si>
  <si>
    <t>Troškovi zaposlenih</t>
  </si>
  <si>
    <t>Izdaci za materijal i usluge</t>
  </si>
  <si>
    <t>Izdaci za kamate</t>
  </si>
  <si>
    <t>Kapitalni izdaci ( 16+17)</t>
  </si>
  <si>
    <t xml:space="preserve">   nabavka stalnih sredstava</t>
  </si>
  <si>
    <t xml:space="preserve">   ostalo</t>
  </si>
  <si>
    <t>BILANS ( 1 MINUS 10)</t>
  </si>
  <si>
    <t xml:space="preserve">FINANSIRANJE ( 23+24 minus 20) </t>
  </si>
  <si>
    <t>Otplate dugova ( glavnica) ( 21+22)</t>
  </si>
  <si>
    <t xml:space="preserve">   otplata vanjskog duga</t>
  </si>
  <si>
    <t xml:space="preserve">   otplata domaćeg pozajmljivanja</t>
  </si>
  <si>
    <t>GSM licenca</t>
  </si>
  <si>
    <t>Pozajmljivanje ( 25+26)</t>
  </si>
  <si>
    <t xml:space="preserve">   inostarano</t>
  </si>
  <si>
    <t xml:space="preserve">   domaće</t>
  </si>
  <si>
    <t>UKUPAN FINANSIJSKI REZULTAT ( 18+19 )</t>
  </si>
  <si>
    <t>Primljeni transferi ( 5+6+7+8)</t>
  </si>
  <si>
    <t>UKUPNO  (2  + 9 + 14)</t>
  </si>
  <si>
    <t>Bruto plaće i naknade plaća (3+4+5)</t>
  </si>
  <si>
    <t>Plaće, naknade troškova zaposlenih i doprinosi  (96+108)</t>
  </si>
  <si>
    <t>Plaće i  naknade troškova zaposlenih (97+102)</t>
  </si>
  <si>
    <t>PRIMICI OD FINANSIJSKE IMOVINE (193+194+195+196+197+198+199+200+203)</t>
  </si>
  <si>
    <t>Nadležno ministarstvo:</t>
  </si>
  <si>
    <t>Potrošačka jedinica - glava:</t>
  </si>
  <si>
    <t>Opština:</t>
  </si>
  <si>
    <t>Djelatnost po standardnoj klasifikaciji:</t>
  </si>
  <si>
    <t>Organizacijski broj:</t>
  </si>
  <si>
    <t>Šifra po kvalifikacionoj djelatnosti:</t>
  </si>
  <si>
    <t>Fukcionalni kod:</t>
  </si>
  <si>
    <t>Fond:</t>
  </si>
  <si>
    <t>Pojedinačni obrasci:</t>
  </si>
  <si>
    <t>Konsolidovani obrasci:</t>
  </si>
  <si>
    <t xml:space="preserve">Period izvještavanja: od </t>
  </si>
  <si>
    <t xml:space="preserve">do </t>
  </si>
  <si>
    <t xml:space="preserve">Nadležno ministarstvo: </t>
  </si>
  <si>
    <t xml:space="preserve">Djelatnost po standardnoj klasifikaciji: </t>
  </si>
  <si>
    <t>Period izvještavanja: od</t>
  </si>
  <si>
    <t>do</t>
  </si>
  <si>
    <t>Ukupne nedospjele obaveze</t>
  </si>
  <si>
    <t>ukupne dospjele obaveze</t>
  </si>
  <si>
    <t>Dospjele obaveze +90</t>
  </si>
  <si>
    <t>Obaveze za robu i usluge</t>
  </si>
  <si>
    <t>Obaveze za nefinansijska sredstva</t>
  </si>
  <si>
    <t>Kratkoročne obaveze prema pravnim osobama   (8+9+10)</t>
  </si>
  <si>
    <t>Ukupne obaveze za tekuće i kapitalne transfere  (12+16+20+21+22+23+24)</t>
  </si>
  <si>
    <t>Obaveze za transfere drugim nivoima vlasti    (13+14+15)</t>
  </si>
  <si>
    <t>Obaveze za transfere vanbudžetskim fondovima    (17+18+19)</t>
  </si>
  <si>
    <t>Obaveze po sudskim presudama i rješenjima o izvršenju</t>
  </si>
  <si>
    <t>Kratkoročne obaveze po kreditima     (26+27+28+29)</t>
  </si>
  <si>
    <t>Kratkoročna  razgraničenja      (32+33+34)</t>
  </si>
  <si>
    <t>2(4+5)</t>
  </si>
  <si>
    <t>Kratkoročne obaveze i razgraničenja (3+7+11+25+30+31)</t>
  </si>
  <si>
    <t>Bosna i Hercegovina</t>
  </si>
  <si>
    <t>Federacija Bosne i Hercegovine</t>
  </si>
  <si>
    <t>Opština: ______________________________________________</t>
  </si>
  <si>
    <t>Djelatnost po standardnoj klasifikaciji: _____________________</t>
  </si>
  <si>
    <t>R.                                                                                                                                                                                                                     br.</t>
  </si>
  <si>
    <t>Opis</t>
  </si>
  <si>
    <t>Ekon. kod</t>
  </si>
  <si>
    <t>Prihodi od indirektnih poreza koji pripadaju Federaciji</t>
  </si>
  <si>
    <t>Prihodi od indirektnih poreza na ime finansiranja relevantnog duga</t>
  </si>
  <si>
    <t>Prihodi od indirektnih poreza na ime finansiranja auto cesta u Federaciji BiH</t>
  </si>
  <si>
    <t>Ostvareni kumulativni iznos istog perioda prethodne godine</t>
  </si>
  <si>
    <t>Prihodi po osnovu obračunate premije za izdatu garanciju</t>
  </si>
  <si>
    <t>Prihodi po osnovu obračunate provizije za izdatu garanciju</t>
  </si>
  <si>
    <t xml:space="preserve">Budžet/finansijski plan - izmjene i dopune </t>
  </si>
  <si>
    <t>Ostvareni kumulativni iznos u izvještajnom periodu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</si>
  <si>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</si>
  <si>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</si>
  <si>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</si>
  <si>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</si>
  <si>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Primljeni  tekući transferi od gradova</t>
  </si>
  <si>
    <t>Primljeni tekući  transferi od općina</t>
  </si>
  <si>
    <t>Transfer od Federalnog Zavoda za zapošljavanje</t>
  </si>
  <si>
    <t xml:space="preserve">Transfer od Federalnog Zavoda zdravstvenog osiguranja i reosiguranja </t>
  </si>
  <si>
    <t>Primljeni tekući transferi od F BiH za demobilizirane branioce i članove njihove porodica</t>
  </si>
  <si>
    <t>Primljeni tekući transferi od FBiH za branioce po Zakonu o pravima branilaca i članova njihovih porodica</t>
  </si>
  <si>
    <t>Primljeni tekući transferi od FBiH za penzije bivše JNA u skladu s članom 139. Zakona o penzijskom i invalidskom osiguranju</t>
  </si>
  <si>
    <t>Prihodi po osnovu zaostalih obaveza</t>
  </si>
  <si>
    <t>Primljeni transferi od Države</t>
  </si>
  <si>
    <t>Primljeni transferi od Federacije</t>
  </si>
  <si>
    <t>Primljeni transferi od Republike Srpske</t>
  </si>
  <si>
    <t>Primljeni transferi od kantona</t>
  </si>
  <si>
    <t>Primljeni transferi od gradova</t>
  </si>
  <si>
    <t>Primljeni transferi od općina</t>
  </si>
  <si>
    <t>Otplate od pozajmljivanje Državi</t>
  </si>
  <si>
    <t>Otplate od pozajmljivanje Federaciji</t>
  </si>
  <si>
    <t>Otplate od pozajmljivanje Republici Srpskoj</t>
  </si>
  <si>
    <t>Otplate od pozajmljivanja kantonima</t>
  </si>
  <si>
    <t>Otplate od pozajmljivanja gradovima</t>
  </si>
  <si>
    <t>Otplate od pozajmljivanja općinama</t>
  </si>
  <si>
    <t>Primljeni tekući transferi od FBIH za pokriće dijela penzija na osnovu člana 94. Zakona o penzijskom i invalidskom osiguranju</t>
  </si>
  <si>
    <t>Federacija</t>
  </si>
  <si>
    <t>Republika Srpska</t>
  </si>
  <si>
    <t>Kantoni</t>
  </si>
  <si>
    <t>Gradovi</t>
  </si>
  <si>
    <t>Općine</t>
  </si>
  <si>
    <t>Obrazac 1.</t>
  </si>
  <si>
    <t>Pregled  prihoda, primitaka i finansiranja po ekonomskim kategorijama</t>
  </si>
  <si>
    <t>Porez na dobit pojedinaca i preduzeća  (4+5+6)</t>
  </si>
  <si>
    <t xml:space="preserve">Porez na dobit pojedinaca (zaostale uplate poreza) </t>
  </si>
  <si>
    <t xml:space="preserve">Porez na dobit preduzeća </t>
  </si>
  <si>
    <t xml:space="preserve">Porez na dobit banaka i drugih finansijskih organizacija, društava za osiguranje i reosiguranje imovine i lica, pravnih lica iz oblasti elektroprivrede, pošte i telekomunukacija i pravnih lica iz oblasti igara na sreću i ostalih preduzeća </t>
  </si>
  <si>
    <t xml:space="preserve">Doprinosi za socijalnu zaštitu  </t>
  </si>
  <si>
    <t>Porezi na plaće (zaostale uplate poreza)</t>
  </si>
  <si>
    <t xml:space="preserve">Porezi na imovinu  </t>
  </si>
  <si>
    <t xml:space="preserve">Porezi na prodaju dobara i usluga, ukupni promet ili dodanu vrijednost  </t>
  </si>
  <si>
    <t xml:space="preserve">Porez na promet posebnih usluga </t>
  </si>
  <si>
    <t xml:space="preserve">Ostali porezi na promet proizvoda i usluga (zaostale obaveze) </t>
  </si>
  <si>
    <t xml:space="preserve">Porez na dohodak </t>
  </si>
  <si>
    <t xml:space="preserve">Ostali porezi </t>
  </si>
  <si>
    <t xml:space="preserve">Ostali prihodi od nefinansijskih javnih preduzeća i  finansijskih javnih institucija </t>
  </si>
  <si>
    <t xml:space="preserve">Ostali prihodi od imovine  </t>
  </si>
  <si>
    <t xml:space="preserve">Kamate primljene od pozajmica od drugih nivoa vlasti  </t>
  </si>
  <si>
    <t xml:space="preserve">Kamate primljene od pozajmica pojedincima i neprofitnim organizacijama  </t>
  </si>
  <si>
    <t xml:space="preserve">Kamate primljene od pozajmica javnim preduzećima </t>
  </si>
  <si>
    <t xml:space="preserve">Dividende primljene od učešća u kapitalu javnih preduzeća </t>
  </si>
  <si>
    <t xml:space="preserve">Dividende primljene od učešća u kapitalu privatnih preduzeća i zajedničkim ulaganjima  </t>
  </si>
  <si>
    <t xml:space="preserve">Kamate primljene od drugih domaćih pozajmica  </t>
  </si>
  <si>
    <t xml:space="preserve">Kamate primljene od pozajmica u inostranstvo </t>
  </si>
  <si>
    <t xml:space="preserve">Naknade primljene od pozajmica od drugih nivoa vlasti  </t>
  </si>
  <si>
    <t xml:space="preserve">Naknade primljene od pozajmica pojedincima i neprofitnim organizacijama  </t>
  </si>
  <si>
    <t>Naknade za pozajmice javnim preduzećima</t>
  </si>
  <si>
    <t xml:space="preserve">Naknade primljene od učešća u kapitalu javnih preduzeća </t>
  </si>
  <si>
    <t xml:space="preserve">Naknade primljene od učešća u kapitalu privatnih preduzeća i zajedničkih ulaganja  </t>
  </si>
  <si>
    <t xml:space="preserve">Naknade od drugih domaćih pozajmica </t>
  </si>
  <si>
    <t xml:space="preserve">Naknade primljene od pozajmljivanja u inostranstvo </t>
  </si>
  <si>
    <t xml:space="preserve">Prihodi od pozitivnih kursnih razlika </t>
  </si>
  <si>
    <t xml:space="preserve">Prihodi od privatizacije </t>
  </si>
  <si>
    <t xml:space="preserve">Federalne takse  </t>
  </si>
  <si>
    <t xml:space="preserve">Kantonalne takse </t>
  </si>
  <si>
    <t xml:space="preserve">Općinske administrativne takse  </t>
  </si>
  <si>
    <t xml:space="preserve">Federalne sudske takse  </t>
  </si>
  <si>
    <t xml:space="preserve">Kantonalne sudske takse </t>
  </si>
  <si>
    <t xml:space="preserve">Općinske sudske takse </t>
  </si>
  <si>
    <t xml:space="preserve">Kantonalne komunalne naknade i  takse </t>
  </si>
  <si>
    <t xml:space="preserve">Općinske komunalne naknade i takse </t>
  </si>
  <si>
    <t xml:space="preserve">Federalne naknade i takse </t>
  </si>
  <si>
    <t xml:space="preserve">Kantonalne naknade </t>
  </si>
  <si>
    <t xml:space="preserve">Opštinske naknade za zemljište i izgradnju </t>
  </si>
  <si>
    <t xml:space="preserve">Ostale naknade </t>
  </si>
  <si>
    <t xml:space="preserve">Naknade za korištenje šuma </t>
  </si>
  <si>
    <t xml:space="preserve">Naknade za zauzimanje javnih površina </t>
  </si>
  <si>
    <t xml:space="preserve">Naknade i takse za veterinarske i sanitarne preglede životinja i biljaka </t>
  </si>
  <si>
    <t xml:space="preserve">Vodne naknade </t>
  </si>
  <si>
    <t xml:space="preserve">Cestovne naknade  </t>
  </si>
  <si>
    <t xml:space="preserve">Zaostale obaveze po osnovu naknada za korištenje šuma </t>
  </si>
  <si>
    <t xml:space="preserve">Naknada za zaštitu okoline </t>
  </si>
  <si>
    <t xml:space="preserve">Naknade po posebnim propisima </t>
  </si>
  <si>
    <t xml:space="preserve">Naknada za utvrđivanje osposobljenosti avionskog i drugog stručnog osoblja </t>
  </si>
  <si>
    <t xml:space="preserve">Posebne naknade za zaštitu od prirodnih i drugih nesreća </t>
  </si>
  <si>
    <t xml:space="preserve">Prihodi od pružanja usluga građanima </t>
  </si>
  <si>
    <t xml:space="preserve">Prihodi od pružanja usluga drugim nivoima vlasti </t>
  </si>
  <si>
    <t xml:space="preserve">Vlastiti prihodi </t>
  </si>
  <si>
    <t xml:space="preserve">Povrati iz ranijih godina </t>
  </si>
  <si>
    <t xml:space="preserve">Uplate za prekoračenje troškova </t>
  </si>
  <si>
    <t xml:space="preserve">Naplate premija </t>
  </si>
  <si>
    <t xml:space="preserve">Primljene namjenske donacije neplanirane u budžetu </t>
  </si>
  <si>
    <t xml:space="preserve">Uplaćene refundacije iz ranijih godina </t>
  </si>
  <si>
    <t xml:space="preserve">Ostale neplanirane uplate </t>
  </si>
  <si>
    <t xml:space="preserve">Novčane kazne po federalnim propisima </t>
  </si>
  <si>
    <t xml:space="preserve">Novčane kazne po kantonalnim propisima </t>
  </si>
  <si>
    <t xml:space="preserve">Novčane kazne po općinskim propisima </t>
  </si>
  <si>
    <t xml:space="preserve">Ostale novčane kazne </t>
  </si>
  <si>
    <t xml:space="preserve">Primljeni tekući transferi od inostranih vlada </t>
  </si>
  <si>
    <t xml:space="preserve">Primljeni tekući transferi od međunarodnih organizacija </t>
  </si>
  <si>
    <t xml:space="preserve">Domaće donacije </t>
  </si>
  <si>
    <t xml:space="preserve">Donacije iz inostranstva </t>
  </si>
  <si>
    <t xml:space="preserve">Primici od prodaje stalnih sredstava  </t>
  </si>
  <si>
    <t xml:space="preserve">Primici od privatizacije i sukcesije </t>
  </si>
  <si>
    <t xml:space="preserve">Primici od prodaje federalnih robnih rezervi </t>
  </si>
  <si>
    <t xml:space="preserve">Ostali kapitalni primici </t>
  </si>
  <si>
    <t xml:space="preserve">Otplate od pozajmljivanja pojedincima </t>
  </si>
  <si>
    <t xml:space="preserve">Otplate od pozajmljivanja neprofitnim organizacijama </t>
  </si>
  <si>
    <t xml:space="preserve">Primljene otplate od pozajmljivanja javnim preduzećima </t>
  </si>
  <si>
    <t xml:space="preserve">Primljene otplate od ostalih vidova domaćeg pozajmljivanja </t>
  </si>
  <si>
    <t xml:space="preserve">Primljene otplate od pozajmljivanja u instranstvo </t>
  </si>
  <si>
    <t xml:space="preserve">Primici od direktnog zaduživanja  </t>
  </si>
  <si>
    <t xml:space="preserve">Primici od direktnog zaduživanja </t>
  </si>
  <si>
    <t xml:space="preserve">Primici od inostranog zaduživanja </t>
  </si>
  <si>
    <t xml:space="preserve">Zajmovi primljeni kroz Državu </t>
  </si>
  <si>
    <t xml:space="preserve">Uplate anuiteta za date kredite  i uplata prihoda po osnovu prinudne naplate </t>
  </si>
  <si>
    <t>Procenat                                 2/1                  x 100</t>
  </si>
  <si>
    <t>Procenat                                2/3                       x 100</t>
  </si>
  <si>
    <t>Doprinosi za socijalnu zaštitu  ( r.br. 8 )</t>
  </si>
  <si>
    <t>Porezi na plaće i radnu snagu ( r.br. 10)</t>
  </si>
  <si>
    <t>Porezi na imovinu  (r.br.12)</t>
  </si>
  <si>
    <t>Porez na dohodak ( r.br.19)</t>
  </si>
  <si>
    <t>Naknade za korištenje, zaštitu i unapređenje šuma utvrđene kantonalnim propisima</t>
  </si>
  <si>
    <t xml:space="preserve">Primljeni namjenski transferi  za kulturu </t>
  </si>
  <si>
    <t xml:space="preserve">Primljeni namjenski transferi za sport </t>
  </si>
  <si>
    <t xml:space="preserve">Primljeni namjenski transferi za šumarstvo </t>
  </si>
  <si>
    <t xml:space="preserve">Primljeni namjenski transferi za  izbore </t>
  </si>
  <si>
    <t>Primljeni namjenski transferi za obrazovanje</t>
  </si>
  <si>
    <t xml:space="preserve">Primljeni namjenski transfer za razvoj turizma u Federaciji BiH  </t>
  </si>
  <si>
    <t xml:space="preserve">Primljeni namjenski transfer za za komisije na državnom nivou  </t>
  </si>
  <si>
    <t>Transfer od kantonalne Službe za zapošljavanje</t>
  </si>
  <si>
    <t>Primljeni tekući transferi od FBiH-Zakon o službi u vojsci FBiH</t>
  </si>
  <si>
    <t>Primljeni tekući transferi od FBiH-Zakon o izmjeni i dopuni Zakona o potvrđivanju prava na prijevremenu starosnu mirovinu ostvarenu pod povoljnijim uslovima</t>
  </si>
  <si>
    <t>Primljeni kapitalni  transferi  od inostranih vlada</t>
  </si>
  <si>
    <t>Primljeni kapitalni transferi od međunarodnih organizacija</t>
  </si>
  <si>
    <t>Kapitalni transferi od ostalih nivoa vlasti</t>
  </si>
  <si>
    <t>Kapitalni transferi od nevladinih izvora</t>
  </si>
  <si>
    <t>Kapitalni transferi od preduzeća</t>
  </si>
  <si>
    <t xml:space="preserve">Kapitalni transferi od pojedinaca </t>
  </si>
  <si>
    <t>šifra po kvalifikacionoj</t>
  </si>
  <si>
    <t>djelatnosti:___________________</t>
  </si>
  <si>
    <t>Organizacijski broj:______________</t>
  </si>
  <si>
    <t>Fukcionalni kod:________________</t>
  </si>
  <si>
    <t>Fond:_________</t>
  </si>
  <si>
    <t>Pojedinačni obrasci:_____________</t>
  </si>
  <si>
    <t>Prihodi od finansijske I nemaerijalne imovine</t>
  </si>
  <si>
    <t>Prihodi od iznajmljivanja</t>
  </si>
  <si>
    <t>Primljeni namjenski transferi iz sredstava za zastitu okoline</t>
  </si>
  <si>
    <t xml:space="preserve">Transfer od kantonalnog Zavoda zdravstvenog osiguranja </t>
  </si>
  <si>
    <t xml:space="preserve">Primitak sredstava po osnovu učešće u dionicama javnih preduzeća </t>
  </si>
  <si>
    <t>Primitak sredstava po osnovu učešća u dionicama privatnih preduzeća</t>
  </si>
  <si>
    <t xml:space="preserve">Primitak sredstava po osnovu učešća u zajedničkim ulaganjima </t>
  </si>
  <si>
    <t>Primici od prodaje domaćih obveznica  I trezorskih zapisa</t>
  </si>
  <si>
    <t>Primici od prodaje trezorskih zapisa</t>
  </si>
  <si>
    <t>Domaći porezi na dobra i usluge  (zaostale obaveze na osnovu poreza na promet dobara i usluga) (14+15+16)</t>
  </si>
  <si>
    <t>Prihodi od indirektnih poreza  (r.br. 20)</t>
  </si>
  <si>
    <t>Prihodi od indirektnih poreza koji pripadaju Federaciji (22+23+24)</t>
  </si>
  <si>
    <t>Prihodi od indirektnih poreza (21+25+26+27)</t>
  </si>
  <si>
    <t xml:space="preserve">Prihodi od indirektnih poreza koji pripadaju kantonima </t>
  </si>
  <si>
    <t xml:space="preserve">Prihodi od indirektnih poreza koji pripadaju Direkciji cesta </t>
  </si>
  <si>
    <t xml:space="preserve">Prihodi od indirektnih poreza koji pripadaju jedinicama lokalne samouprave  </t>
  </si>
  <si>
    <t>Ostali porezi ( r. br.29)</t>
  </si>
  <si>
    <t>Prihodi od nefinansijskih javnih preduzeća i finansijskih javnih institucija (33+34+35)</t>
  </si>
  <si>
    <t>Kamate i dividende primljene od pozajmica i učešća u kapitalu  (38+……..+44)</t>
  </si>
  <si>
    <t>Naknade primljene od pozajmica i učešća u kapitalu  (46+………+52)</t>
  </si>
  <si>
    <t>Prihodi po osnovu premije i provizije za izdatu garanciju  (56+57)</t>
  </si>
  <si>
    <t>Prihodi od poduzetničkih aktivnosti i imovine i prihodi od pozitivnih kursnih razlika (32+36+37+45+53+54+55)</t>
  </si>
  <si>
    <t>Administrativne takse (60+61+62)</t>
  </si>
  <si>
    <t>Sudske takse (64+65+66)</t>
  </si>
  <si>
    <t>Komunalne naknade i  takse (68+69)</t>
  </si>
  <si>
    <t>Ostale budžetske naknade i takse  (71+…….+77)</t>
  </si>
  <si>
    <t>Naknade i takse po Federalnim zakonima i drugim propisima (79+…...+87)</t>
  </si>
  <si>
    <t>Prihodi od pružanja javnih usluga (Prihodi od vlastitih djelatnosti korisnika budžeta i vlastiti prihodi) (89+90+91)</t>
  </si>
  <si>
    <t>Neplanirane uplate - prihodi (93+…….+99)</t>
  </si>
  <si>
    <t>Naknade i takse i prihodi od pružanja javnih usluga  (59+63+67+70+78+88+92)</t>
  </si>
  <si>
    <t>Novčane kazne (neporeske prirode) (r. br.101)</t>
  </si>
  <si>
    <t>Novčane kazne (102+103+104+105)</t>
  </si>
  <si>
    <r>
      <t>TEKUĆI TRANSFERI</t>
    </r>
    <r>
      <rPr>
        <b/>
        <sz val="8"/>
        <color indexed="8"/>
        <rFont val="Arial"/>
        <family val="2"/>
      </rPr>
      <t xml:space="preserve"> </t>
    </r>
    <r>
      <rPr>
        <b/>
        <sz val="8"/>
        <rFont val="Arial"/>
        <family val="2"/>
      </rPr>
      <t xml:space="preserve"> (TRANSFERI I DONACIJE) (107+111+141)</t>
    </r>
  </si>
  <si>
    <t>Primljeni tekući transferi od inostranih vlada i međunarodnih organizacija  (r. br.108)</t>
  </si>
  <si>
    <t>Primljeni tekući transferi od inostranih vlada i međunarodnih organizacija (109+110)</t>
  </si>
  <si>
    <t>Primljeni tekući transferi od ostalih nivoa vlasti (r. br.112)</t>
  </si>
  <si>
    <t>Primljeni tekući transferi od ostalih nivoa vlasti (114+………+119)</t>
  </si>
  <si>
    <t>Primljeni namjenski transferi od drugih nivoa vlasti (121+……+128)</t>
  </si>
  <si>
    <t>Transferi za zdravstvo i zaposljavanje (130+…….+133)</t>
  </si>
  <si>
    <t>Primljeni tekući transferi od Federacije BiH za PIO/MIO(135+……..+140)</t>
  </si>
  <si>
    <t>Donacije (r. br. 142)</t>
  </si>
  <si>
    <t>Donacije (143+144)</t>
  </si>
  <si>
    <t>KAPITALNI  TRANSFERI (146+150)</t>
  </si>
  <si>
    <t>Primljeni kapitalni transferi od inostranih vlada i međunarodnih organizacija   (r. br. 147)</t>
  </si>
  <si>
    <t>Primljeni kapitalni transferi od inostranih vlada i međunarodnih organizacija (148+149)</t>
  </si>
  <si>
    <t>Kapitalni transferi od ostalih nivoa vlasti (151+159)</t>
  </si>
  <si>
    <t>Kapitalni transferi od ostalih nivoa vlasti i fondova (152+……+158)</t>
  </si>
  <si>
    <t xml:space="preserve"> Kapitalni transferi od nevladinih izvora (160+……+163)</t>
  </si>
  <si>
    <t>PRIHODI PO OSNOVU ZAOSTALIH OBAVEZA (r. br. 165)</t>
  </si>
  <si>
    <t>Prihodi po osnovu zaostalih obaveza (r. br. 166)</t>
  </si>
  <si>
    <t>Primici od prodaje stalnih sredstava (170+171)</t>
  </si>
  <si>
    <t>Kapitalni primici od prodaje stalnih sredstava (169+172+173)</t>
  </si>
  <si>
    <t>Primljene otplate od pozajmljivanjima drugim nivoima vlasti (r. br. 176)</t>
  </si>
  <si>
    <t>Primljene otplate od pozajmljivanjima drugim nivoima vlasti  (177+………+182)</t>
  </si>
  <si>
    <t>Primljene otplate od pozajmljivanja pojedincima i neprofitnim organizacijama  (184+185)</t>
  </si>
  <si>
    <t>Primitak sredstava po osnovu  učešća u dionicama privatnih preduzeća i u zajedničkim ulaganjima  (189+190)</t>
  </si>
  <si>
    <t>Primici od domaćeg zaduživanja (197+198+204)</t>
  </si>
  <si>
    <t>Primici zaduživanja od budžeta drugih nivoa vlasti  (199+……..+204)</t>
  </si>
  <si>
    <t>Primici od kratkoročnog zaduživanja (206+207+208)</t>
  </si>
  <si>
    <t>Primici od domaćeg zaduživanja  (209+210+216))</t>
  </si>
  <si>
    <t>Primici zaduživanja od budžeta drugih nivoa vlasti  (211+…….+215)</t>
  </si>
  <si>
    <t>PRIHODI, PRIMICI I FINANSIRANJE (2+30+106+145+164+167)</t>
  </si>
  <si>
    <t>Primici od financijske imovine (175+183+186+187+188+191+192)</t>
  </si>
  <si>
    <t>KAPITLNI PRIMICI (168+174+193+205)</t>
  </si>
  <si>
    <t>PRIHODI OD POREZA                                                                                                                                                      ( 3+7+9+11+13+17+19+28)</t>
  </si>
  <si>
    <t>NEPORESKI PRIHODI (31+58+100)</t>
  </si>
  <si>
    <t>Primljeni tekući transferi od ostalih nivoa vlasti I fondova (113+120+129+134)</t>
  </si>
  <si>
    <t>Primici od dugoročnog zaduživanja (194+195+196)</t>
  </si>
  <si>
    <t>Obrazac 2.</t>
  </si>
  <si>
    <t>Rashodi i izdaci po ekonomskim kategorijama</t>
  </si>
  <si>
    <t>R.                                                                                                                                                                                                                   br.</t>
  </si>
  <si>
    <t>Ostvareni kumulativni iznos ukupnih rashoda i izdataka</t>
  </si>
  <si>
    <t>Procenat 2/1             x 100</t>
  </si>
  <si>
    <t>Procenat  2/3               x 100</t>
  </si>
  <si>
    <t>UKUPNO (2+65)</t>
  </si>
  <si>
    <t>Ukupni rashodi i izdaci (3+34+50+58)</t>
  </si>
  <si>
    <t>Ukupni tekući rashodi (4+7+10+20+29)</t>
  </si>
  <si>
    <t>Plaće i naknade troškova zaposlenih (5+6)</t>
  </si>
  <si>
    <t>Bruto plaće i naknade plaća</t>
  </si>
  <si>
    <t xml:space="preserve">Naknade troškova zaposlenih </t>
  </si>
  <si>
    <t>Doprinosi poslodavca i ostali doprinosi (8+9)</t>
  </si>
  <si>
    <t xml:space="preserve">Doprinosi poslodavca </t>
  </si>
  <si>
    <t>Ostali doprinosi</t>
  </si>
  <si>
    <t>Izdaci za materijal, sitan inventar i usluge                 (11+…………...+19)</t>
  </si>
  <si>
    <t>Putni troškovi</t>
  </si>
  <si>
    <t>Izdaci za energiju</t>
  </si>
  <si>
    <t>Izdaci za komunikaciju i komunalne usluge</t>
  </si>
  <si>
    <t>Nabavka materijala i sitnog inventara</t>
  </si>
  <si>
    <t>Izdaci za usluge prevoza i goriva</t>
  </si>
  <si>
    <t>Unajmljivanje imovine, opreme i nematerijalne imovine</t>
  </si>
  <si>
    <t>Izdaci za tekuće održavanje</t>
  </si>
  <si>
    <t>Izdaci osiguranja, bankarskih usluga i usluga platnog prometa</t>
  </si>
  <si>
    <t>Ugovorene I druge posebne usluge</t>
  </si>
  <si>
    <t>Tekući transferi i drugi tekući rashodi (21+………………….+28)</t>
  </si>
  <si>
    <t>Tekući transferi drugim nivoima vlasti I fondovima</t>
  </si>
  <si>
    <t>Tekući transferi pojedincima</t>
  </si>
  <si>
    <t>Tekući transferi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</si>
  <si>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</si>
  <si>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</si>
  <si>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</si>
  <si>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</si>
  <si>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</si>
  <si>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Izdaci za kamate   (30+…...+33)</t>
  </si>
  <si>
    <t>Kamate na pozajmnice primljene kroz Državu</t>
  </si>
  <si>
    <t>Izdaci za inostrane kamate</t>
  </si>
  <si>
    <t>Kamate na domaće pozajmljivanje</t>
  </si>
  <si>
    <t>Izdaci za kamate vezane za dug po izdanim garancijama</t>
  </si>
  <si>
    <t>Ukupni kapitalni izdaci (35+42)</t>
  </si>
  <si>
    <t>Izdaci za nabavku stalnih sredstava (36+….+41)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</si>
  <si>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</si>
  <si>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</si>
  <si>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</si>
  <si>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</si>
  <si>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</si>
  <si>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</si>
  <si>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 xml:space="preserve"> </t>
  </si>
  <si>
    <t>Fond:____01_____</t>
  </si>
  <si>
    <t>Fond:___01______</t>
  </si>
  <si>
    <t>Kapitalni transferi (43+…..+49)</t>
  </si>
  <si>
    <t>Kapitalni transferi drugim nivoima vlasti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</si>
  <si>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</si>
  <si>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</si>
  <si>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</si>
  <si>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</si>
  <si>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 xml:space="preserve">Kapitalni transferi finansijskim institucijama </t>
  </si>
  <si>
    <t>Kapitalni transferi u inostranstvo</t>
  </si>
  <si>
    <t>Izdaci za finansijsku imovinu  (51+…..+57)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</si>
  <si>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</si>
  <si>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</si>
  <si>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</si>
  <si>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</si>
  <si>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zajedn. ulaganj.</t>
  </si>
  <si>
    <t>Ostala domaća pozajmljivanja</t>
  </si>
  <si>
    <t>Pozajmljivanja u inostranstvo</t>
  </si>
  <si>
    <t>Izdaci za otplate dugova (59+…+64)</t>
  </si>
  <si>
    <t>Otplate dugova primljenih kroz državu</t>
  </si>
  <si>
    <t>Vanjske otplate</t>
  </si>
  <si>
    <t>Otplate domaćeg pozajmljivanja</t>
  </si>
  <si>
    <t>Otplate unutrašnjeg duga</t>
  </si>
  <si>
    <t>Otplate duga po izdanim garancijama</t>
  </si>
  <si>
    <t>Otkup duga</t>
  </si>
  <si>
    <t>Tekuća rezerva</t>
  </si>
  <si>
    <t>BOSNA I HERCEGOVINA</t>
  </si>
  <si>
    <t>FEDERACIJA BOSNE I HERCEGOVINE</t>
  </si>
  <si>
    <t>Obrazac 3.</t>
  </si>
  <si>
    <t>Sjedište potrošačke jedinice:_______________________</t>
  </si>
  <si>
    <t>POSEBNI PODACI</t>
  </si>
  <si>
    <t>o plaćama i broju zaposlenih</t>
  </si>
  <si>
    <t>R. br.</t>
  </si>
  <si>
    <t>U obračunskom periodu tekuće godine</t>
  </si>
  <si>
    <t>U istom obračunskom periodu prethodne godine</t>
  </si>
  <si>
    <t>1.</t>
  </si>
  <si>
    <t>2.</t>
  </si>
  <si>
    <t>3.</t>
  </si>
  <si>
    <t>Neto plaće i naknade plaća (bez poreza na dohodak)</t>
  </si>
  <si>
    <t>4.</t>
  </si>
  <si>
    <t>Akontacija poreza na dohodak</t>
  </si>
  <si>
    <t>5.</t>
  </si>
  <si>
    <t>Doprinosi na teret zaposlenih (6+7+8)</t>
  </si>
  <si>
    <t>6.</t>
  </si>
  <si>
    <t>Za penzijsko i invalidsko osiguranje</t>
  </si>
  <si>
    <t>7.</t>
  </si>
  <si>
    <t>Za zdravstveno osiguranje</t>
  </si>
  <si>
    <t>8.</t>
  </si>
  <si>
    <t>Za zapošljavanje</t>
  </si>
  <si>
    <t>9.</t>
  </si>
  <si>
    <t>Doprinosi poslodavca (10+11+12+13)</t>
  </si>
  <si>
    <t>10.</t>
  </si>
  <si>
    <t>11.</t>
  </si>
  <si>
    <t>12.</t>
  </si>
  <si>
    <t>13.</t>
  </si>
  <si>
    <t>Za beneficirani radni staž</t>
  </si>
  <si>
    <t>14.</t>
  </si>
  <si>
    <t>Ostali doprinosi (na teret penzija i ostali doprinosi)</t>
  </si>
  <si>
    <t>15.</t>
  </si>
  <si>
    <t>Prosječan broj zaposlenih na osnovu radnih sati (cijeli broj)</t>
  </si>
  <si>
    <t>Obrazac 4.</t>
  </si>
  <si>
    <t>Posebni podaci o tekućim i kapitalnim transferima</t>
  </si>
  <si>
    <t>Red. broj</t>
  </si>
  <si>
    <t>Ekon.      kod</t>
  </si>
  <si>
    <t xml:space="preserve">Ostvareni kumulativni iznos istog perioda prethodne godine </t>
  </si>
  <si>
    <t>Procenat 2/3            x 100</t>
  </si>
  <si>
    <t>Tekući i kapitalni transferi (2+144)</t>
  </si>
  <si>
    <r>
      <t>Tekući transfer</t>
    </r>
    <r>
      <rPr>
        <b/>
        <sz val="9"/>
        <rFont val="Arial"/>
        <family val="2"/>
        <charset val="238"/>
      </rPr>
      <t>i (3+46+73+89+113+137+140)</t>
    </r>
  </si>
  <si>
    <t>Tekući transferi drugim nivoima vlasti I fondovima (4+11+20+27+35+38+44)</t>
  </si>
  <si>
    <t>Tekući transferi drugim nivoima vlasti  (5+.......…+10)</t>
  </si>
  <si>
    <t>Tekući transferi Državi</t>
  </si>
  <si>
    <t>Tekući transferi Federaciji</t>
  </si>
  <si>
    <t>Tekući transferi Republici Srpskoj</t>
  </si>
  <si>
    <t>Tekući transferi kantonima</t>
  </si>
  <si>
    <t>Tekući transferi gradovima</t>
  </si>
  <si>
    <t>Tekući transferi općinama</t>
  </si>
  <si>
    <t>Namjenski transferi drugim nivoima vlasti (12+..........…+19)</t>
  </si>
  <si>
    <t xml:space="preserve">Transfer za kulturu </t>
  </si>
  <si>
    <t xml:space="preserve">Transfer za sport </t>
  </si>
  <si>
    <t>Transfer za  šumarstvo</t>
  </si>
  <si>
    <t xml:space="preserve">Transfer za izbore </t>
  </si>
  <si>
    <t>Transfer za obrazovanje</t>
  </si>
  <si>
    <t xml:space="preserve">Transfer za razvoj turizma u Federaciji BiH  </t>
  </si>
  <si>
    <t xml:space="preserve">Transferi za komisije na državnom nivou  </t>
  </si>
  <si>
    <t>Transferi iz sredstava za zaštitu okoline</t>
  </si>
  <si>
    <t>Tekući transferi za javne fondove (21+….+26)</t>
  </si>
  <si>
    <r>
      <t>Transfer za Fond za zaštitu okoliša</t>
    </r>
    <r>
      <rPr>
        <sz val="9"/>
        <color indexed="17"/>
        <rFont val="Arial"/>
        <family val="2"/>
      </rPr>
      <t xml:space="preserve"> </t>
    </r>
  </si>
  <si>
    <t xml:space="preserve">Transfer za fond za izdavaštvo  </t>
  </si>
  <si>
    <t xml:space="preserve">Transfer za kinematografiju </t>
  </si>
  <si>
    <t>Transfer za Fond za invalide</t>
  </si>
  <si>
    <t>Transfer fondaciji za bibliotečku djelatnost</t>
  </si>
  <si>
    <t>Transfer fondaciji za muzičke, scenske i likovne umjetnosti</t>
  </si>
  <si>
    <t>Tekući transferi za PIO/MIO (28+…..+34)</t>
  </si>
  <si>
    <t>Transferi PIO/MIO</t>
  </si>
  <si>
    <t>Transferi po osnovu povoljnijeg penzionisanja branilaca odbrambeno osloboldilačkog rata</t>
  </si>
  <si>
    <t>Transfer po osnovu prava demobiliziranih branilaca i članova njihovih porodica</t>
  </si>
  <si>
    <t>Transfer po osnovu prava branilaca i članova njihovih porodica</t>
  </si>
  <si>
    <t>Transfer za preuzete obaveze za korisnike penzija pripadnika bivše JNA po osnovu Člana 139 Zakona o PIO/MIO</t>
  </si>
  <si>
    <t>Izvještaj o namjenskom utrošku transfera</t>
  </si>
  <si>
    <t>1 minus 2 = 3</t>
  </si>
  <si>
    <t>%</t>
  </si>
  <si>
    <t>ESA kod</t>
  </si>
  <si>
    <t>D.51</t>
  </si>
  <si>
    <t>D.51A</t>
  </si>
  <si>
    <t>D.51B</t>
  </si>
  <si>
    <t>D.611R</t>
  </si>
  <si>
    <t>D.613R</t>
  </si>
  <si>
    <t>D.29C</t>
  </si>
  <si>
    <t>D.59A</t>
  </si>
  <si>
    <t>D.91A</t>
  </si>
  <si>
    <t>D.214I</t>
  </si>
  <si>
    <t>D.29A</t>
  </si>
  <si>
    <t>D.2122C</t>
  </si>
  <si>
    <t>D.211</t>
  </si>
  <si>
    <t>D.59F</t>
  </si>
  <si>
    <t>D.42R</t>
  </si>
  <si>
    <t>P.11</t>
  </si>
  <si>
    <t>D.759R</t>
  </si>
  <si>
    <t>F.42</t>
  </si>
  <si>
    <t>D.45R</t>
  </si>
  <si>
    <t>D.41R</t>
  </si>
  <si>
    <t>K.72</t>
  </si>
  <si>
    <t>P.51G</t>
  </si>
  <si>
    <t>F.512</t>
  </si>
  <si>
    <t>D.75</t>
  </si>
  <si>
    <t>P.131B</t>
  </si>
  <si>
    <t>D.99R</t>
  </si>
  <si>
    <t>D.7RA</t>
  </si>
  <si>
    <t>D.74R</t>
  </si>
  <si>
    <t>D.7R_S212</t>
  </si>
  <si>
    <t>D.7R_S13</t>
  </si>
  <si>
    <t>D.7RB</t>
  </si>
  <si>
    <t>D.9R</t>
  </si>
  <si>
    <t>D.9R_S2</t>
  </si>
  <si>
    <t>D.9R_S212</t>
  </si>
  <si>
    <t>D.9R_S13</t>
  </si>
  <si>
    <t>D.92R</t>
  </si>
  <si>
    <t>D.11P</t>
  </si>
  <si>
    <t>D.622</t>
  </si>
  <si>
    <t>D.12P</t>
  </si>
  <si>
    <t>P.2</t>
  </si>
  <si>
    <t>D.41P</t>
  </si>
  <si>
    <t>D7P_S13</t>
  </si>
  <si>
    <t>D.623*</t>
  </si>
  <si>
    <t>D.623</t>
  </si>
  <si>
    <t>D.9P</t>
  </si>
  <si>
    <t>D.75P</t>
  </si>
  <si>
    <t>D.3P</t>
  </si>
  <si>
    <t>D.74P</t>
  </si>
  <si>
    <t>D.9P_S13</t>
  </si>
  <si>
    <t>D.9P_S2</t>
  </si>
  <si>
    <t>D.4P_S13</t>
  </si>
  <si>
    <t>D.7P_S13</t>
  </si>
  <si>
    <t>P.52</t>
  </si>
  <si>
    <t>NP</t>
  </si>
  <si>
    <t>F.32</t>
  </si>
  <si>
    <t>F.41</t>
  </si>
  <si>
    <t>F.31</t>
  </si>
  <si>
    <t>F.89</t>
  </si>
  <si>
    <t>ESA</t>
  </si>
  <si>
    <t>AF.21</t>
  </si>
  <si>
    <t>AF.3</t>
  </si>
  <si>
    <t>AF.89</t>
  </si>
  <si>
    <t>AF.31</t>
  </si>
  <si>
    <t>BROJ ZAPOSLENIH</t>
  </si>
  <si>
    <r>
      <t>Potrošačka jedinica - glava</t>
    </r>
    <r>
      <rPr>
        <b/>
        <u/>
        <sz val="10"/>
        <rFont val="Arial"/>
        <family val="2"/>
        <charset val="238"/>
      </rPr>
      <t xml:space="preserve">: </t>
    </r>
  </si>
  <si>
    <r>
      <t>Konsolidovani obrasci:</t>
    </r>
    <r>
      <rPr>
        <b/>
        <u/>
        <sz val="10"/>
        <rFont val="Arial"/>
        <family val="2"/>
        <charset val="238"/>
      </rPr>
      <t xml:space="preserve">  </t>
    </r>
  </si>
  <si>
    <t>Period izvještavanja: od ________  do  ________</t>
  </si>
  <si>
    <r>
      <t>Nadležno ministarstvo:</t>
    </r>
    <r>
      <rPr>
        <b/>
        <u/>
        <sz val="10"/>
        <rFont val="Arial"/>
        <family val="2"/>
        <charset val="238"/>
      </rPr>
      <t xml:space="preserve"> </t>
    </r>
  </si>
  <si>
    <t>Potrošačka jedinica-glava:</t>
  </si>
  <si>
    <t>Period izvještavanja: od __________ do _________</t>
  </si>
  <si>
    <r>
      <t>Konsolidovani obrasci:</t>
    </r>
    <r>
      <rPr>
        <sz val="11"/>
        <rFont val="Arial"/>
        <family val="2"/>
        <charset val="238"/>
      </rPr>
      <t xml:space="preserve"> </t>
    </r>
  </si>
  <si>
    <r>
      <t>Potrošačka jedinica - glava</t>
    </r>
    <r>
      <rPr>
        <b/>
        <u/>
        <sz val="10"/>
        <rFont val="Arial CE"/>
        <charset val="238"/>
      </rPr>
      <t xml:space="preserve">: </t>
    </r>
  </si>
  <si>
    <r>
      <t>Konsolidovani obrasci:</t>
    </r>
    <r>
      <rPr>
        <b/>
        <u/>
        <sz val="9"/>
        <rFont val="Arial"/>
        <family val="2"/>
        <charset val="238"/>
      </rPr>
      <t xml:space="preserve"> </t>
    </r>
  </si>
  <si>
    <t>Period izvještavanja: od________ do ________</t>
  </si>
  <si>
    <t>Period izvještavanja: od  ________ do ________</t>
  </si>
  <si>
    <r>
      <t>Potrošačka jedinica - glava :</t>
    </r>
    <r>
      <rPr>
        <b/>
        <u/>
        <sz val="10"/>
        <rFont val="Arial CE"/>
        <charset val="238"/>
      </rPr>
      <t xml:space="preserve"> </t>
    </r>
  </si>
  <si>
    <t>Period izvještavanja: od  _______ do _______</t>
  </si>
  <si>
    <r>
      <t>Potrošačka jedinica - glava</t>
    </r>
    <r>
      <rPr>
        <b/>
        <u/>
        <sz val="10"/>
        <rFont val="Arial CE"/>
        <charset val="238"/>
      </rPr>
      <t xml:space="preserve"> :</t>
    </r>
  </si>
  <si>
    <t>Period izvještavanja: od _______ do ________ godine</t>
  </si>
  <si>
    <r>
      <t>Potrošačka jedinica - glava</t>
    </r>
    <r>
      <rPr>
        <b/>
        <u/>
        <sz val="10"/>
        <rFont val="Times New Roman"/>
        <family val="1"/>
        <charset val="238"/>
      </rPr>
      <t xml:space="preserve">: </t>
    </r>
  </si>
  <si>
    <t xml:space="preserve">                 Period izvještavanja: od ______ do _______</t>
  </si>
  <si>
    <t xml:space="preserve">Naziv javnog preduzeća: </t>
  </si>
  <si>
    <t>Period izvještavanja: od  _______ do _______ godine</t>
  </si>
  <si>
    <t>UKUPNO:</t>
  </si>
</sst>
</file>

<file path=xl/styles.xml><?xml version="1.0" encoding="utf-8"?>
<styleSheet xmlns="http://schemas.openxmlformats.org/spreadsheetml/2006/main">
  <numFmts count="11">
    <numFmt numFmtId="43" formatCode="_-* #,##0.00\ _K_M_-;\-* #,##0.00\ _K_M_-;_-* &quot;-&quot;??\ _K_M_-;_-@_-"/>
    <numFmt numFmtId="164" formatCode="00000"/>
    <numFmt numFmtId="165" formatCode="000"/>
    <numFmt numFmtId="166" formatCode="0000"/>
    <numFmt numFmtId="167" formatCode="[&gt;=0.05]#,##0.0_);[&lt;=-0.05]\-#,##0.0_);?\-\-_)"/>
    <numFmt numFmtId="168" formatCode="0.0%"/>
    <numFmt numFmtId="169" formatCode="000000"/>
    <numFmt numFmtId="170" formatCode="\|0\|0\|0\|0\|0\|"/>
    <numFmt numFmtId="171" formatCode="\|0\|0\|0\|"/>
    <numFmt numFmtId="172" formatCode="\|0\|0\|"/>
    <numFmt numFmtId="173" formatCode="\|0\|0\|0\|0\|0\|0\|0\|0\|"/>
  </numFmts>
  <fonts count="90"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0"/>
      <name val="Arial CE"/>
      <family val="2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i/>
      <sz val="9"/>
      <name val="Arial CE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 CE"/>
      <charset val="238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b/>
      <u/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u/>
      <sz val="8"/>
      <name val="Arial CE"/>
      <charset val="238"/>
    </font>
    <font>
      <b/>
      <sz val="10.8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7"/>
      <name val="Arial"/>
      <family val="2"/>
    </font>
    <font>
      <sz val="9"/>
      <color indexed="57"/>
      <name val="Arial"/>
      <family val="2"/>
    </font>
    <font>
      <b/>
      <sz val="9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8"/>
      <name val="Arial CE"/>
      <family val="2"/>
      <charset val="238"/>
    </font>
    <font>
      <b/>
      <u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 CE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sz val="9"/>
      <color indexed="8"/>
      <name val="Arial"/>
      <family val="2"/>
      <charset val="238"/>
    </font>
    <font>
      <sz val="12"/>
      <name val="Times New Roman"/>
      <family val="1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2"/>
      <name val="Calibri"/>
      <family val="2"/>
      <charset val="238"/>
    </font>
    <font>
      <b/>
      <i/>
      <sz val="11"/>
      <color indexed="10"/>
      <name val="Arial CE"/>
    </font>
    <font>
      <sz val="10"/>
      <color indexed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Arial"/>
      <family val="2"/>
    </font>
    <font>
      <u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centerContinuous" vertical="justify"/>
    </xf>
    <xf numFmtId="43" fontId="83" fillId="0" borderId="0" applyFont="0" applyFill="0" applyBorder="0" applyAlignment="0" applyProtection="0"/>
    <xf numFmtId="0" fontId="36" fillId="0" borderId="0">
      <alignment horizontal="centerContinuous" vertical="justify"/>
    </xf>
    <xf numFmtId="0" fontId="86" fillId="0" borderId="0"/>
    <xf numFmtId="0" fontId="21" fillId="0" borderId="0"/>
    <xf numFmtId="0" fontId="44" fillId="0" borderId="0"/>
    <xf numFmtId="0" fontId="44" fillId="0" borderId="0"/>
    <xf numFmtId="0" fontId="71" fillId="0" borderId="0"/>
    <xf numFmtId="0" fontId="21" fillId="0" borderId="0"/>
    <xf numFmtId="0" fontId="86" fillId="0" borderId="0"/>
    <xf numFmtId="0" fontId="21" fillId="0" borderId="0"/>
    <xf numFmtId="0" fontId="21" fillId="0" borderId="0">
      <alignment vertical="center"/>
    </xf>
  </cellStyleXfs>
  <cellXfs count="712">
    <xf numFmtId="0" fontId="0" fillId="0" borderId="0" xfId="0">
      <alignment horizontal="centerContinuous" vertic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6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Continuous" vertical="center" wrapText="1"/>
    </xf>
    <xf numFmtId="0" fontId="3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0" xfId="0" applyFont="1" applyBorder="1" applyAlignment="1"/>
    <xf numFmtId="0" fontId="10" fillId="0" borderId="0" xfId="0" applyFont="1" applyBorder="1" applyAlignment="1"/>
    <xf numFmtId="0" fontId="11" fillId="2" borderId="1" xfId="0" applyFont="1" applyFill="1" applyBorder="1" applyAlignment="1">
      <alignment wrapText="1"/>
    </xf>
    <xf numFmtId="0" fontId="11" fillId="0" borderId="0" xfId="0" applyFont="1" applyBorder="1" applyAlignment="1"/>
    <xf numFmtId="164" fontId="10" fillId="0" borderId="1" xfId="0" applyNumberFormat="1" applyFont="1" applyBorder="1" applyAlignment="1">
      <alignment wrapText="1"/>
    </xf>
    <xf numFmtId="0" fontId="10" fillId="0" borderId="1" xfId="0" applyFont="1" applyBorder="1" applyAlignment="1"/>
    <xf numFmtId="0" fontId="13" fillId="0" borderId="0" xfId="0" applyFont="1" applyBorder="1" applyAlignment="1"/>
    <xf numFmtId="0" fontId="11" fillId="0" borderId="1" xfId="0" applyFont="1" applyBorder="1" applyAlignment="1">
      <alignment wrapText="1"/>
    </xf>
    <xf numFmtId="0" fontId="13" fillId="0" borderId="1" xfId="0" applyFont="1" applyBorder="1" applyAlignment="1"/>
    <xf numFmtId="0" fontId="10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/>
    <xf numFmtId="0" fontId="10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0" fillId="2" borderId="1" xfId="0" applyFont="1" applyFill="1" applyBorder="1" applyAlignment="1">
      <alignment wrapText="1"/>
    </xf>
    <xf numFmtId="0" fontId="16" fillId="0" borderId="1" xfId="0" applyFont="1" applyBorder="1">
      <alignment horizontal="centerContinuous" vertical="justify"/>
    </xf>
    <xf numFmtId="0" fontId="17" fillId="0" borderId="1" xfId="0" applyFont="1" applyBorder="1" applyAlignment="1">
      <alignment horizontal="justify" wrapText="1"/>
    </xf>
    <xf numFmtId="0" fontId="18" fillId="0" borderId="1" xfId="0" applyFont="1" applyBorder="1">
      <alignment horizontal="centerContinuous" vertical="justify"/>
    </xf>
    <xf numFmtId="0" fontId="19" fillId="0" borderId="1" xfId="0" applyFont="1" applyBorder="1">
      <alignment horizontal="centerContinuous" vertical="justify"/>
    </xf>
    <xf numFmtId="0" fontId="10" fillId="0" borderId="1" xfId="0" applyFont="1" applyFill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2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8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centerContinuous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Continuous"/>
    </xf>
    <xf numFmtId="0" fontId="22" fillId="0" borderId="1" xfId="0" applyFont="1" applyBorder="1">
      <alignment horizontal="centerContinuous" vertical="justify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justify" wrapText="1"/>
    </xf>
    <xf numFmtId="0" fontId="24" fillId="0" borderId="1" xfId="0" applyFont="1" applyBorder="1">
      <alignment horizontal="centerContinuous" vertical="justify"/>
    </xf>
    <xf numFmtId="0" fontId="22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/>
    <xf numFmtId="3" fontId="13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/>
    <xf numFmtId="0" fontId="21" fillId="0" borderId="0" xfId="0" applyFont="1" applyBorder="1" applyAlignment="1">
      <alignment vertical="top"/>
    </xf>
    <xf numFmtId="0" fontId="28" fillId="0" borderId="0" xfId="0" applyFont="1" applyAlignment="1"/>
    <xf numFmtId="0" fontId="28" fillId="0" borderId="0" xfId="0" applyFont="1" applyBorder="1" applyAlignment="1"/>
    <xf numFmtId="0" fontId="22" fillId="0" borderId="0" xfId="0" applyFont="1" applyAlignment="1"/>
    <xf numFmtId="0" fontId="0" fillId="0" borderId="0" xfId="0" applyAlignment="1"/>
    <xf numFmtId="0" fontId="3" fillId="0" borderId="1" xfId="0" applyFont="1" applyFill="1" applyBorder="1" applyAlignment="1"/>
    <xf numFmtId="3" fontId="3" fillId="0" borderId="1" xfId="0" applyNumberFormat="1" applyFont="1" applyFill="1" applyBorder="1" applyAlignment="1">
      <alignment horizontal="right"/>
    </xf>
    <xf numFmtId="168" fontId="9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9" fillId="0" borderId="1" xfId="0" applyFont="1" applyBorder="1" applyAlignment="1">
      <alignment horizontal="justify" wrapText="1"/>
    </xf>
    <xf numFmtId="0" fontId="16" fillId="0" borderId="1" xfId="0" applyFont="1" applyFill="1" applyBorder="1">
      <alignment horizontal="centerContinuous" vertical="justify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1" xfId="0" applyNumberFormat="1" applyFont="1" applyBorder="1" applyAlignment="1">
      <alignment horizontal="centerContinuous" wrapText="1"/>
    </xf>
    <xf numFmtId="0" fontId="11" fillId="0" borderId="1" xfId="0" applyFont="1" applyFill="1" applyBorder="1" applyAlignment="1">
      <alignment horizontal="left" wrapText="1"/>
    </xf>
    <xf numFmtId="0" fontId="19" fillId="0" borderId="1" xfId="0" applyFont="1" applyFill="1" applyBorder="1">
      <alignment horizontal="centerContinuous" vertical="justify"/>
    </xf>
    <xf numFmtId="0" fontId="11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Continuous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Continuous"/>
    </xf>
    <xf numFmtId="3" fontId="9" fillId="3" borderId="1" xfId="0" applyNumberFormat="1" applyFont="1" applyFill="1" applyBorder="1" applyAlignment="1"/>
    <xf numFmtId="168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3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Continuous"/>
    </xf>
    <xf numFmtId="0" fontId="10" fillId="3" borderId="1" xfId="0" applyFont="1" applyFill="1" applyBorder="1" applyAlignment="1"/>
    <xf numFmtId="0" fontId="9" fillId="3" borderId="1" xfId="0" applyFont="1" applyFill="1" applyBorder="1" applyAlignment="1"/>
    <xf numFmtId="3" fontId="9" fillId="3" borderId="1" xfId="0" applyNumberFormat="1" applyFont="1" applyFill="1" applyBorder="1" applyAlignment="1">
      <alignment horizontal="right"/>
    </xf>
    <xf numFmtId="0" fontId="17" fillId="3" borderId="1" xfId="0" applyFont="1" applyFill="1" applyBorder="1">
      <alignment horizontal="centerContinuous" vertical="justify"/>
    </xf>
    <xf numFmtId="0" fontId="3" fillId="3" borderId="1" xfId="0" applyFont="1" applyFill="1" applyBorder="1" applyAlignment="1"/>
    <xf numFmtId="0" fontId="18" fillId="3" borderId="1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7" fillId="3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21" fillId="0" borderId="0" xfId="0" applyFont="1" applyAlignment="1">
      <alignment vertical="top"/>
    </xf>
    <xf numFmtId="0" fontId="29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justify"/>
    </xf>
    <xf numFmtId="0" fontId="2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8" fontId="30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3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justify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Continuous"/>
    </xf>
    <xf numFmtId="0" fontId="32" fillId="0" borderId="0" xfId="0" applyFont="1" applyAlignment="1"/>
    <xf numFmtId="0" fontId="33" fillId="0" borderId="0" xfId="0" applyFont="1" applyAlignment="1"/>
    <xf numFmtId="0" fontId="28" fillId="0" borderId="0" xfId="0" applyFont="1" applyBorder="1" applyAlignment="1">
      <alignment horizontal="centerContinuous"/>
    </xf>
    <xf numFmtId="0" fontId="26" fillId="0" borderId="0" xfId="0" applyFont="1" applyAlignment="1"/>
    <xf numFmtId="0" fontId="31" fillId="0" borderId="0" xfId="0" applyFont="1" applyAlignment="1"/>
    <xf numFmtId="0" fontId="34" fillId="0" borderId="0" xfId="0" applyFont="1" applyBorder="1" applyAlignment="1"/>
    <xf numFmtId="0" fontId="34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 applyBorder="1" applyAlignment="1"/>
    <xf numFmtId="0" fontId="30" fillId="0" borderId="0" xfId="0" applyFont="1" applyAlignment="1"/>
    <xf numFmtId="0" fontId="35" fillId="0" borderId="0" xfId="0" applyFont="1" applyBorder="1" applyAlignment="1"/>
    <xf numFmtId="0" fontId="35" fillId="0" borderId="0" xfId="0" applyFont="1" applyAlignment="1"/>
    <xf numFmtId="0" fontId="30" fillId="0" borderId="2" xfId="0" applyFont="1" applyBorder="1" applyAlignment="1">
      <alignment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wrapText="1"/>
    </xf>
    <xf numFmtId="0" fontId="30" fillId="0" borderId="5" xfId="0" applyFont="1" applyBorder="1" applyAlignment="1"/>
    <xf numFmtId="0" fontId="30" fillId="0" borderId="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3" fontId="26" fillId="3" borderId="2" xfId="0" applyNumberFormat="1" applyFont="1" applyFill="1" applyBorder="1" applyAlignment="1">
      <alignment horizontal="right" vertical="center"/>
    </xf>
    <xf numFmtId="3" fontId="26" fillId="3" borderId="7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3" borderId="7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6" fillId="0" borderId="0" xfId="0" applyFont="1" applyAlignment="1"/>
    <xf numFmtId="169" fontId="21" fillId="0" borderId="0" xfId="0" applyNumberFormat="1" applyFont="1" applyBorder="1" applyAlignment="1">
      <alignment horizontal="left" vertical="center"/>
    </xf>
    <xf numFmtId="16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/>
    <xf numFmtId="0" fontId="2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1" fillId="0" borderId="1" xfId="0" applyFont="1" applyBorder="1" applyAlignment="1">
      <alignment horizontal="centerContinuous" vertical="center"/>
    </xf>
    <xf numFmtId="0" fontId="39" fillId="0" borderId="1" xfId="0" applyFont="1" applyBorder="1" applyAlignment="1">
      <alignment horizontal="centerContinuous" vertical="center" wrapText="1"/>
    </xf>
    <xf numFmtId="0" fontId="39" fillId="0" borderId="1" xfId="0" applyFont="1" applyBorder="1" applyAlignment="1">
      <alignment horizontal="centerContinuous" vertical="center"/>
    </xf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Continuous" vertical="center" wrapText="1"/>
    </xf>
    <xf numFmtId="0" fontId="30" fillId="3" borderId="1" xfId="0" applyFont="1" applyFill="1" applyBorder="1" applyAlignment="1">
      <alignment wrapText="1"/>
    </xf>
    <xf numFmtId="0" fontId="30" fillId="3" borderId="1" xfId="0" applyFont="1" applyFill="1" applyBorder="1" applyAlignment="1">
      <alignment horizontal="center" vertical="center" wrapText="1"/>
    </xf>
    <xf numFmtId="3" fontId="39" fillId="3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9" fillId="3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0" fontId="19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wrapText="1"/>
    </xf>
    <xf numFmtId="0" fontId="2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right" vertical="center" wrapText="1"/>
    </xf>
    <xf numFmtId="0" fontId="2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wrapText="1"/>
    </xf>
    <xf numFmtId="0" fontId="28" fillId="3" borderId="1" xfId="0" applyFont="1" applyFill="1" applyBorder="1" applyAlignment="1">
      <alignment horizontal="centerContinuous" vertical="center" wrapText="1"/>
    </xf>
    <xf numFmtId="0" fontId="22" fillId="2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39" fillId="3" borderId="1" xfId="0" applyNumberFormat="1" applyFont="1" applyFill="1" applyBorder="1" applyAlignment="1">
      <alignment wrapText="1"/>
    </xf>
    <xf numFmtId="0" fontId="21" fillId="3" borderId="1" xfId="0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justify" wrapText="1"/>
    </xf>
    <xf numFmtId="0" fontId="42" fillId="3" borderId="1" xfId="0" applyFont="1" applyFill="1" applyBorder="1" applyAlignment="1">
      <alignment horizontal="justify" wrapText="1"/>
    </xf>
    <xf numFmtId="0" fontId="36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/>
    <xf numFmtId="0" fontId="39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39" fillId="0" borderId="8" xfId="0" applyFont="1" applyBorder="1" applyAlignment="1">
      <alignment horizontal="centerContinuous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3" fontId="39" fillId="3" borderId="1" xfId="0" applyNumberFormat="1" applyFont="1" applyFill="1" applyBorder="1" applyAlignment="1">
      <alignment horizontal="right"/>
    </xf>
    <xf numFmtId="49" fontId="39" fillId="3" borderId="1" xfId="0" applyNumberFormat="1" applyFont="1" applyFill="1" applyBorder="1" applyAlignment="1">
      <alignment horizontal="center" vertical="center" wrapText="1"/>
    </xf>
    <xf numFmtId="165" fontId="39" fillId="3" borderId="1" xfId="0" applyNumberFormat="1" applyFont="1" applyFill="1" applyBorder="1" applyAlignment="1">
      <alignment horizontal="left" vertical="center" wrapText="1"/>
    </xf>
    <xf numFmtId="3" fontId="39" fillId="3" borderId="1" xfId="0" applyNumberFormat="1" applyFont="1" applyFill="1" applyBorder="1" applyAlignment="1">
      <alignment horizontal="right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left" vertical="center" wrapText="1"/>
    </xf>
    <xf numFmtId="3" fontId="28" fillId="0" borderId="1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/>
    <xf numFmtId="166" fontId="39" fillId="0" borderId="0" xfId="0" applyNumberFormat="1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left" vertical="center" wrapText="1"/>
    </xf>
    <xf numFmtId="165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wrapText="1"/>
    </xf>
    <xf numFmtId="165" fontId="28" fillId="0" borderId="0" xfId="0" applyNumberFormat="1" applyFont="1" applyFill="1" applyBorder="1" applyAlignment="1"/>
    <xf numFmtId="0" fontId="1" fillId="0" borderId="0" xfId="0" applyFont="1" applyAlignment="1">
      <alignment horizontal="centerContinuous"/>
    </xf>
    <xf numFmtId="0" fontId="2" fillId="0" borderId="0" xfId="0" applyFont="1" applyBorder="1">
      <alignment horizontal="centerContinuous" vertical="justify"/>
    </xf>
    <xf numFmtId="0" fontId="2" fillId="0" borderId="0" xfId="0" applyFont="1">
      <alignment horizontal="centerContinuous" vertical="justify"/>
    </xf>
    <xf numFmtId="0" fontId="1" fillId="0" borderId="0" xfId="0" applyFont="1" applyAlignme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4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/>
    <xf numFmtId="0" fontId="49" fillId="0" borderId="0" xfId="0" applyFont="1" applyAlignment="1"/>
    <xf numFmtId="0" fontId="45" fillId="0" borderId="0" xfId="0" applyFont="1" applyAlignment="1">
      <alignment horizontal="left"/>
    </xf>
    <xf numFmtId="0" fontId="39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36" fillId="0" borderId="0" xfId="0" applyFont="1" applyBorder="1" applyAlignment="1"/>
    <xf numFmtId="0" fontId="36" fillId="0" borderId="0" xfId="0" applyFont="1">
      <alignment horizontal="centerContinuous" vertical="justify"/>
    </xf>
    <xf numFmtId="0" fontId="20" fillId="0" borderId="0" xfId="0" applyFont="1" applyFill="1" applyBorder="1" applyAlignment="1"/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0" fontId="30" fillId="0" borderId="0" xfId="0" applyFont="1" applyBorder="1" applyAlignment="1">
      <alignment horizontal="left"/>
    </xf>
    <xf numFmtId="0" fontId="36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Continuous" vertical="center" wrapText="1"/>
    </xf>
    <xf numFmtId="0" fontId="20" fillId="0" borderId="11" xfId="0" applyFont="1" applyBorder="1" applyAlignment="1">
      <alignment horizontal="centerContinuous" vertical="center" wrapText="1"/>
    </xf>
    <xf numFmtId="0" fontId="20" fillId="0" borderId="0" xfId="0" applyFont="1" applyAlignment="1">
      <alignment vertical="justify"/>
    </xf>
    <xf numFmtId="0" fontId="52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Continuous" vertical="center"/>
    </xf>
    <xf numFmtId="0" fontId="30" fillId="0" borderId="11" xfId="0" applyFont="1" applyBorder="1" applyAlignment="1">
      <alignment horizontal="centerContinuous" vertical="center" wrapText="1"/>
    </xf>
    <xf numFmtId="0" fontId="30" fillId="0" borderId="10" xfId="0" applyFont="1" applyBorder="1" applyAlignment="1">
      <alignment horizontal="centerContinuous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6" fillId="0" borderId="0" xfId="0" applyFont="1" applyAlignment="1">
      <alignment vertical="justify"/>
    </xf>
    <xf numFmtId="0" fontId="52" fillId="0" borderId="1" xfId="0" applyFont="1" applyBorder="1" applyAlignment="1">
      <alignment horizontal="center"/>
    </xf>
    <xf numFmtId="0" fontId="36" fillId="0" borderId="1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7" fontId="36" fillId="0" borderId="11" xfId="0" applyNumberFormat="1" applyFont="1" applyBorder="1">
      <alignment horizontal="centerContinuous" vertical="justify"/>
    </xf>
    <xf numFmtId="17" fontId="36" fillId="0" borderId="10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right" vertical="justify"/>
    </xf>
    <xf numFmtId="3" fontId="36" fillId="0" borderId="1" xfId="0" applyNumberFormat="1" applyFont="1" applyBorder="1" applyAlignment="1">
      <alignment horizontal="right" vertical="justify"/>
    </xf>
    <xf numFmtId="0" fontId="36" fillId="0" borderId="10" xfId="0" applyFont="1" applyBorder="1">
      <alignment horizontal="centerContinuous" vertical="justify"/>
    </xf>
    <xf numFmtId="0" fontId="36" fillId="0" borderId="11" xfId="0" applyFont="1" applyBorder="1">
      <alignment horizontal="centerContinuous" vertical="justify"/>
    </xf>
    <xf numFmtId="3" fontId="36" fillId="0" borderId="10" xfId="0" applyNumberFormat="1" applyFont="1" applyBorder="1" applyAlignment="1">
      <alignment horizontal="right" vertical="justify"/>
    </xf>
    <xf numFmtId="0" fontId="36" fillId="0" borderId="10" xfId="0" applyFont="1" applyBorder="1" applyAlignment="1">
      <alignment horizontal="right" vertical="justify"/>
    </xf>
    <xf numFmtId="0" fontId="52" fillId="0" borderId="0" xfId="0" applyFont="1">
      <alignment horizontal="centerContinuous" vertical="justify"/>
    </xf>
    <xf numFmtId="0" fontId="36" fillId="0" borderId="0" xfId="0" applyFont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right" vertical="center" wrapText="1"/>
    </xf>
    <xf numFmtId="168" fontId="36" fillId="0" borderId="10" xfId="0" applyNumberFormat="1" applyFont="1" applyBorder="1" applyAlignment="1">
      <alignment horizontal="right" vertical="justify"/>
    </xf>
    <xf numFmtId="168" fontId="36" fillId="0" borderId="1" xfId="0" applyNumberFormat="1" applyFont="1" applyBorder="1" applyAlignment="1">
      <alignment horizontal="right" vertical="justify"/>
    </xf>
    <xf numFmtId="0" fontId="36" fillId="0" borderId="0" xfId="0" applyFont="1" applyBorder="1">
      <alignment horizontal="centerContinuous" vertical="justify"/>
    </xf>
    <xf numFmtId="0" fontId="77" fillId="0" borderId="0" xfId="0" applyFont="1" applyAlignment="1">
      <alignment wrapText="1"/>
    </xf>
    <xf numFmtId="0" fontId="18" fillId="0" borderId="0" xfId="0" applyFont="1" applyAlignment="1"/>
    <xf numFmtId="0" fontId="77" fillId="0" borderId="0" xfId="0" applyFont="1" applyAlignment="1">
      <alignment horizontal="center" wrapText="1"/>
    </xf>
    <xf numFmtId="0" fontId="18" fillId="0" borderId="0" xfId="0" applyFont="1" applyBorder="1" applyAlignment="1"/>
    <xf numFmtId="0" fontId="77" fillId="0" borderId="0" xfId="0" applyFont="1" applyBorder="1" applyAlignment="1">
      <alignment horizontal="left" wrapText="1"/>
    </xf>
    <xf numFmtId="0" fontId="0" fillId="0" borderId="0" xfId="0" applyFill="1" applyAlignment="1"/>
    <xf numFmtId="0" fontId="78" fillId="0" borderId="0" xfId="0" applyFont="1" applyFill="1" applyAlignment="1"/>
    <xf numFmtId="0" fontId="79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0" fillId="0" borderId="0" xfId="0" applyFont="1" applyFill="1" applyAlignment="1">
      <alignment horizontal="center"/>
    </xf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justify"/>
    </xf>
    <xf numFmtId="0" fontId="3" fillId="5" borderId="1" xfId="0" applyFont="1" applyFill="1" applyBorder="1" applyAlignment="1">
      <alignment horizontal="center" vertical="center"/>
    </xf>
    <xf numFmtId="167" fontId="30" fillId="3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wrapText="1"/>
    </xf>
    <xf numFmtId="167" fontId="30" fillId="0" borderId="1" xfId="0" applyNumberFormat="1" applyFont="1" applyFill="1" applyBorder="1" applyAlignment="1">
      <alignment wrapText="1"/>
    </xf>
    <xf numFmtId="167" fontId="36" fillId="0" borderId="1" xfId="0" applyNumberFormat="1" applyFont="1" applyFill="1" applyBorder="1" applyAlignment="1">
      <alignment horizontal="left" indent="7"/>
    </xf>
    <xf numFmtId="167" fontId="30" fillId="0" borderId="1" xfId="0" applyNumberFormat="1" applyFont="1" applyFill="1" applyBorder="1" applyAlignment="1"/>
    <xf numFmtId="0" fontId="79" fillId="0" borderId="0" xfId="0" applyFont="1" applyFill="1" applyAlignment="1"/>
    <xf numFmtId="0" fontId="55" fillId="0" borderId="0" xfId="0" applyFont="1" applyBorder="1" applyAlignment="1">
      <alignment horizontal="left" wrapText="1"/>
    </xf>
    <xf numFmtId="0" fontId="79" fillId="0" borderId="0" xfId="0" applyFont="1" applyBorder="1" applyAlignment="1"/>
    <xf numFmtId="0" fontId="56" fillId="0" borderId="0" xfId="0" applyFont="1" applyBorder="1" applyAlignment="1">
      <alignment horizontal="left" wrapText="1"/>
    </xf>
    <xf numFmtId="0" fontId="79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57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vertical="top"/>
    </xf>
    <xf numFmtId="0" fontId="61" fillId="0" borderId="1" xfId="0" applyFont="1" applyFill="1" applyBorder="1" applyAlignment="1">
      <alignment horizontal="center" vertical="top"/>
    </xf>
    <xf numFmtId="0" fontId="61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5" applyFont="1" applyFill="1" applyBorder="1" applyAlignment="1">
      <alignment horizontal="center" vertical="top"/>
    </xf>
    <xf numFmtId="0" fontId="57" fillId="6" borderId="1" xfId="5" applyFont="1" applyFill="1" applyBorder="1" applyAlignment="1">
      <alignment horizontal="left" vertical="top" wrapText="1"/>
    </xf>
    <xf numFmtId="0" fontId="57" fillId="3" borderId="10" xfId="5" applyFont="1" applyFill="1" applyBorder="1" applyAlignment="1">
      <alignment horizontal="left" vertical="top" wrapText="1"/>
    </xf>
    <xf numFmtId="168" fontId="22" fillId="0" borderId="1" xfId="0" applyNumberFormat="1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3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62" fillId="2" borderId="11" xfId="0" applyFont="1" applyFill="1" applyBorder="1" applyAlignment="1">
      <alignment horizontal="left" vertical="top" wrapText="1"/>
    </xf>
    <xf numFmtId="0" fontId="22" fillId="7" borderId="1" xfId="3" applyFont="1" applyFill="1" applyBorder="1" applyAlignment="1">
      <alignment vertical="top"/>
    </xf>
    <xf numFmtId="0" fontId="62" fillId="0" borderId="11" xfId="3" applyFont="1" applyFill="1" applyBorder="1" applyAlignment="1">
      <alignment horizontal="left" vertical="top"/>
    </xf>
    <xf numFmtId="0" fontId="22" fillId="0" borderId="1" xfId="0" applyFont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top" wrapText="1"/>
    </xf>
    <xf numFmtId="0" fontId="63" fillId="0" borderId="1" xfId="3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center" vertical="top"/>
    </xf>
    <xf numFmtId="0" fontId="62" fillId="0" borderId="10" xfId="5" applyFont="1" applyFill="1" applyBorder="1" applyAlignment="1">
      <alignment horizontal="left" vertical="top" wrapText="1"/>
    </xf>
    <xf numFmtId="0" fontId="18" fillId="0" borderId="1" xfId="5" applyNumberFormat="1" applyFont="1" applyFill="1" applyBorder="1" applyAlignment="1">
      <alignment horizontal="center" vertical="top"/>
    </xf>
    <xf numFmtId="0" fontId="22" fillId="0" borderId="1" xfId="5" applyFont="1" applyFill="1" applyBorder="1" applyAlignment="1">
      <alignment horizontal="center" vertical="top" wrapText="1"/>
    </xf>
    <xf numFmtId="0" fontId="22" fillId="0" borderId="10" xfId="5" applyFont="1" applyFill="1" applyBorder="1" applyAlignment="1">
      <alignment horizontal="left" vertical="top" wrapText="1"/>
    </xf>
    <xf numFmtId="0" fontId="28" fillId="0" borderId="1" xfId="5" applyNumberFormat="1" applyFont="1" applyFill="1" applyBorder="1" applyAlignment="1">
      <alignment horizontal="center" vertical="top"/>
    </xf>
    <xf numFmtId="0" fontId="63" fillId="0" borderId="10" xfId="3" applyFont="1" applyFill="1" applyBorder="1" applyAlignment="1">
      <alignment horizontal="left" vertical="top"/>
    </xf>
    <xf numFmtId="0" fontId="65" fillId="0" borderId="10" xfId="5" applyFont="1" applyFill="1" applyBorder="1" applyAlignment="1">
      <alignment horizontal="left" vertical="top" wrapText="1"/>
    </xf>
    <xf numFmtId="0" fontId="28" fillId="0" borderId="8" xfId="5" applyNumberFormat="1" applyFont="1" applyFill="1" applyBorder="1" applyAlignment="1">
      <alignment horizontal="center" vertical="top"/>
    </xf>
    <xf numFmtId="0" fontId="22" fillId="0" borderId="8" xfId="5" applyFont="1" applyFill="1" applyBorder="1" applyAlignment="1">
      <alignment horizontal="center" vertical="top" wrapText="1"/>
    </xf>
    <xf numFmtId="0" fontId="22" fillId="0" borderId="15" xfId="5" applyFont="1" applyFill="1" applyBorder="1" applyAlignment="1">
      <alignment horizontal="left" vertical="top" wrapText="1"/>
    </xf>
    <xf numFmtId="0" fontId="22" fillId="2" borderId="8" xfId="5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left" vertical="top" wrapText="1"/>
    </xf>
    <xf numFmtId="0" fontId="65" fillId="2" borderId="10" xfId="5" applyFont="1" applyFill="1" applyBorder="1" applyAlignment="1">
      <alignment horizontal="left" vertical="top" wrapText="1"/>
    </xf>
    <xf numFmtId="0" fontId="18" fillId="0" borderId="1" xfId="3" applyFont="1" applyFill="1" applyBorder="1" applyAlignment="1">
      <alignment vertical="top"/>
    </xf>
    <xf numFmtId="0" fontId="18" fillId="0" borderId="1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/>
    </xf>
    <xf numFmtId="0" fontId="19" fillId="5" borderId="1" xfId="3" applyFont="1" applyFill="1" applyBorder="1" applyAlignment="1">
      <alignment vertical="top" wrapText="1"/>
    </xf>
    <xf numFmtId="0" fontId="19" fillId="0" borderId="1" xfId="3" applyFont="1" applyFill="1" applyBorder="1" applyAlignment="1">
      <alignment vertical="top" wrapText="1"/>
    </xf>
    <xf numFmtId="0" fontId="22" fillId="0" borderId="11" xfId="5" applyFont="1" applyFill="1" applyBorder="1" applyAlignment="1">
      <alignment horizontal="left" vertical="top" wrapText="1"/>
    </xf>
    <xf numFmtId="0" fontId="62" fillId="0" borderId="1" xfId="5" applyFont="1" applyFill="1" applyBorder="1" applyAlignment="1">
      <alignment horizontal="center" vertical="top" wrapText="1"/>
    </xf>
    <xf numFmtId="0" fontId="69" fillId="0" borderId="1" xfId="4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69" fillId="0" borderId="10" xfId="4" applyFont="1" applyFill="1" applyBorder="1" applyAlignment="1">
      <alignment horizontal="left"/>
    </xf>
    <xf numFmtId="0" fontId="22" fillId="2" borderId="1" xfId="5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left" vertical="top" wrapText="1"/>
    </xf>
    <xf numFmtId="0" fontId="63" fillId="2" borderId="1" xfId="4" applyFont="1" applyFill="1" applyBorder="1" applyAlignment="1">
      <alignment horizontal="left" vertical="top"/>
    </xf>
    <xf numFmtId="0" fontId="22" fillId="0" borderId="1" xfId="5" applyNumberFormat="1" applyFont="1" applyFill="1" applyBorder="1" applyAlignment="1">
      <alignment horizontal="center" vertical="top"/>
    </xf>
    <xf numFmtId="0" fontId="22" fillId="0" borderId="1" xfId="5" applyFont="1" applyFill="1" applyBorder="1" applyAlignment="1">
      <alignment horizontal="left" vertical="top" wrapText="1"/>
    </xf>
    <xf numFmtId="0" fontId="62" fillId="0" borderId="1" xfId="3" applyFont="1" applyFill="1" applyBorder="1" applyAlignment="1">
      <alignment horizontal="left" vertical="top"/>
    </xf>
    <xf numFmtId="0" fontId="22" fillId="0" borderId="11" xfId="3" applyFont="1" applyFill="1" applyBorder="1" applyAlignment="1">
      <alignment horizontal="left" vertical="top"/>
    </xf>
    <xf numFmtId="0" fontId="18" fillId="0" borderId="1" xfId="5" applyFont="1" applyFill="1" applyBorder="1" applyAlignment="1">
      <alignment horizontal="center" vertical="top" wrapText="1"/>
    </xf>
    <xf numFmtId="0" fontId="19" fillId="0" borderId="1" xfId="3" applyFont="1" applyBorder="1" applyAlignment="1">
      <alignment horizontal="left" vertical="top"/>
    </xf>
    <xf numFmtId="0" fontId="65" fillId="0" borderId="1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 wrapText="1"/>
    </xf>
    <xf numFmtId="0" fontId="28" fillId="0" borderId="1" xfId="5" applyFont="1" applyFill="1" applyBorder="1" applyAlignment="1">
      <alignment horizontal="center" vertical="top" wrapText="1"/>
    </xf>
    <xf numFmtId="0" fontId="70" fillId="0" borderId="1" xfId="3" applyFont="1" applyFill="1" applyBorder="1" applyAlignment="1">
      <alignment horizontal="left" vertical="top"/>
    </xf>
    <xf numFmtId="0" fontId="28" fillId="0" borderId="10" xfId="5" applyFont="1" applyFill="1" applyBorder="1" applyAlignment="1">
      <alignment horizontal="left" vertical="top" wrapText="1"/>
    </xf>
    <xf numFmtId="0" fontId="22" fillId="0" borderId="1" xfId="4" applyFont="1" applyFill="1" applyBorder="1" applyAlignment="1">
      <alignment horizontal="left" vertical="top" wrapText="1"/>
    </xf>
    <xf numFmtId="0" fontId="18" fillId="0" borderId="1" xfId="5" applyNumberFormat="1" applyFont="1" applyFill="1" applyBorder="1" applyAlignment="1">
      <alignment horizontal="center" vertical="top" wrapText="1"/>
    </xf>
    <xf numFmtId="0" fontId="19" fillId="0" borderId="1" xfId="3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9" fillId="0" borderId="1" xfId="7" applyFont="1" applyFill="1" applyBorder="1" applyAlignment="1">
      <alignment horizontal="left" vertical="top" wrapText="1"/>
    </xf>
    <xf numFmtId="0" fontId="19" fillId="0" borderId="1" xfId="4" applyFont="1" applyFill="1" applyBorder="1" applyAlignment="1">
      <alignment horizontal="left" vertical="top"/>
    </xf>
    <xf numFmtId="0" fontId="62" fillId="0" borderId="1" xfId="5" applyFont="1" applyFill="1" applyBorder="1" applyAlignment="1">
      <alignment horizontal="left" vertical="top" wrapText="1"/>
    </xf>
    <xf numFmtId="0" fontId="19" fillId="2" borderId="1" xfId="4" applyFont="1" applyFill="1" applyBorder="1" applyAlignment="1">
      <alignment horizontal="left" vertical="top"/>
    </xf>
    <xf numFmtId="0" fontId="65" fillId="2" borderId="1" xfId="5" applyFont="1" applyFill="1" applyBorder="1" applyAlignment="1">
      <alignment horizontal="left" vertical="top" wrapText="1"/>
    </xf>
    <xf numFmtId="0" fontId="65" fillId="0" borderId="10" xfId="3" applyFont="1" applyFill="1" applyBorder="1" applyAlignment="1">
      <alignment vertical="top"/>
    </xf>
    <xf numFmtId="0" fontId="28" fillId="0" borderId="9" xfId="5" applyNumberFormat="1" applyFont="1" applyFill="1" applyBorder="1" applyAlignment="1">
      <alignment horizontal="center" vertical="top"/>
    </xf>
    <xf numFmtId="0" fontId="22" fillId="0" borderId="9" xfId="5" applyFont="1" applyFill="1" applyBorder="1" applyAlignment="1">
      <alignment horizontal="center" vertical="top" wrapText="1"/>
    </xf>
    <xf numFmtId="0" fontId="22" fillId="0" borderId="12" xfId="5" applyFont="1" applyFill="1" applyBorder="1" applyAlignment="1">
      <alignment horizontal="left" vertical="top" wrapText="1"/>
    </xf>
    <xf numFmtId="0" fontId="18" fillId="0" borderId="0" xfId="0" applyFont="1" applyAlignment="1">
      <alignment vertical="top"/>
    </xf>
    <xf numFmtId="168" fontId="22" fillId="0" borderId="1" xfId="0" applyNumberFormat="1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left" wrapText="1"/>
    </xf>
    <xf numFmtId="0" fontId="18" fillId="0" borderId="9" xfId="5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17" fillId="0" borderId="0" xfId="3" applyFont="1" applyAlignment="1">
      <alignment horizontal="left" vertical="top"/>
    </xf>
    <xf numFmtId="0" fontId="18" fillId="0" borderId="10" xfId="5" applyFont="1" applyFill="1" applyBorder="1" applyAlignment="1">
      <alignment horizontal="left" vertical="top" wrapText="1"/>
    </xf>
    <xf numFmtId="0" fontId="19" fillId="0" borderId="0" xfId="3" applyFont="1" applyAlignment="1">
      <alignment horizontal="left" vertical="top"/>
    </xf>
    <xf numFmtId="0" fontId="18" fillId="0" borderId="10" xfId="5" applyFont="1" applyFill="1" applyBorder="1" applyAlignment="1">
      <alignment horizontal="center" vertical="top" wrapText="1"/>
    </xf>
    <xf numFmtId="0" fontId="18" fillId="3" borderId="10" xfId="5" applyFont="1" applyFill="1" applyBorder="1" applyAlignment="1">
      <alignment horizontal="left" vertical="top" wrapText="1"/>
    </xf>
    <xf numFmtId="0" fontId="57" fillId="0" borderId="10" xfId="5" applyFont="1" applyFill="1" applyBorder="1" applyAlignment="1">
      <alignment horizontal="center" vertical="top" wrapText="1"/>
    </xf>
    <xf numFmtId="0" fontId="18" fillId="0" borderId="1" xfId="5" applyFont="1" applyFill="1" applyBorder="1" applyAlignment="1">
      <alignment horizontal="left" vertical="top" wrapText="1"/>
    </xf>
    <xf numFmtId="0" fontId="69" fillId="0" borderId="1" xfId="3" applyFont="1" applyBorder="1" applyAlignment="1">
      <alignment horizontal="left" vertical="top"/>
    </xf>
    <xf numFmtId="0" fontId="22" fillId="0" borderId="10" xfId="5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1" xfId="3" applyFont="1" applyBorder="1" applyAlignment="1">
      <alignment horizontal="left" vertical="top"/>
    </xf>
    <xf numFmtId="0" fontId="17" fillId="0" borderId="11" xfId="3" applyFont="1" applyBorder="1" applyAlignment="1">
      <alignment vertical="top"/>
    </xf>
    <xf numFmtId="0" fontId="57" fillId="6" borderId="1" xfId="6" applyFont="1" applyFill="1" applyBorder="1" applyAlignment="1">
      <alignment horizontal="left" vertical="top" wrapText="1"/>
    </xf>
    <xf numFmtId="0" fontId="28" fillId="0" borderId="1" xfId="5" applyFont="1" applyFill="1" applyBorder="1" applyAlignment="1">
      <alignment horizontal="center" vertical="top"/>
    </xf>
    <xf numFmtId="0" fontId="17" fillId="0" borderId="1" xfId="3" applyFont="1" applyFill="1" applyBorder="1" applyAlignment="1">
      <alignment vertical="top"/>
    </xf>
    <xf numFmtId="0" fontId="17" fillId="0" borderId="1" xfId="3" applyFont="1" applyBorder="1" applyAlignment="1">
      <alignment vertical="top"/>
    </xf>
    <xf numFmtId="0" fontId="17" fillId="0" borderId="0" xfId="3" applyFont="1" applyAlignment="1">
      <alignment vertical="top"/>
    </xf>
    <xf numFmtId="0" fontId="18" fillId="3" borderId="12" xfId="5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19" fillId="0" borderId="1" xfId="3" applyFont="1" applyFill="1" applyBorder="1" applyAlignment="1">
      <alignment horizontal="left" vertical="top"/>
    </xf>
    <xf numFmtId="0" fontId="18" fillId="3" borderId="10" xfId="3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/>
    </xf>
    <xf numFmtId="0" fontId="18" fillId="0" borderId="0" xfId="5" applyFont="1" applyFill="1" applyBorder="1" applyAlignment="1">
      <alignment horizontal="center" vertical="top"/>
    </xf>
    <xf numFmtId="0" fontId="18" fillId="0" borderId="0" xfId="5" applyFont="1" applyFill="1" applyBorder="1" applyAlignment="1">
      <alignment horizontal="center" vertical="top" wrapText="1"/>
    </xf>
    <xf numFmtId="0" fontId="19" fillId="0" borderId="0" xfId="3" applyFont="1" applyFill="1" applyBorder="1" applyAlignment="1">
      <alignment horizontal="left" vertical="top"/>
    </xf>
    <xf numFmtId="3" fontId="61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top"/>
    </xf>
    <xf numFmtId="168" fontId="22" fillId="0" borderId="0" xfId="0" applyNumberFormat="1" applyFont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3" applyFont="1" applyFill="1" applyAlignment="1">
      <alignment horizontal="left" vertical="top"/>
    </xf>
    <xf numFmtId="0" fontId="17" fillId="0" borderId="1" xfId="3" applyFont="1" applyFill="1" applyBorder="1" applyAlignment="1">
      <alignment horizontal="left" vertical="center"/>
    </xf>
    <xf numFmtId="0" fontId="17" fillId="0" borderId="10" xfId="3" applyFont="1" applyFill="1" applyBorder="1" applyAlignment="1">
      <alignment horizontal="left" vertical="center"/>
    </xf>
    <xf numFmtId="0" fontId="17" fillId="0" borderId="10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vertical="top"/>
    </xf>
    <xf numFmtId="0" fontId="19" fillId="0" borderId="10" xfId="3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horizontal="left" vertical="top"/>
    </xf>
    <xf numFmtId="0" fontId="16" fillId="0" borderId="0" xfId="3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16" fillId="0" borderId="0" xfId="3" applyFont="1" applyFill="1" applyAlignment="1">
      <alignment horizontal="left" vertical="top"/>
    </xf>
    <xf numFmtId="0" fontId="30" fillId="3" borderId="16" xfId="0" applyFont="1" applyFill="1" applyBorder="1" applyAlignment="1">
      <alignment horizontal="left" vertical="center"/>
    </xf>
    <xf numFmtId="0" fontId="30" fillId="3" borderId="17" xfId="0" applyFont="1" applyFill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9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Continuous" wrapText="1"/>
    </xf>
    <xf numFmtId="164" fontId="10" fillId="0" borderId="1" xfId="0" applyNumberFormat="1" applyFont="1" applyBorder="1" applyAlignment="1">
      <alignment horizontal="centerContinuous" wrapText="1"/>
    </xf>
    <xf numFmtId="0" fontId="11" fillId="0" borderId="1" xfId="0" applyFont="1" applyFill="1" applyBorder="1" applyAlignment="1">
      <alignment horizontal="centerContinuous" wrapText="1"/>
    </xf>
    <xf numFmtId="0" fontId="9" fillId="2" borderId="1" xfId="0" applyFont="1" applyFill="1" applyBorder="1" applyAlignment="1">
      <alignment horizontal="centerContinuous" wrapText="1"/>
    </xf>
    <xf numFmtId="0" fontId="11" fillId="2" borderId="1" xfId="0" applyFont="1" applyFill="1" applyBorder="1" applyAlignment="1">
      <alignment horizontal="centerContinuous" wrapText="1"/>
    </xf>
    <xf numFmtId="0" fontId="10" fillId="3" borderId="1" xfId="0" applyFont="1" applyFill="1" applyBorder="1" applyAlignment="1">
      <alignment horizontal="centerContinuous" wrapText="1"/>
    </xf>
    <xf numFmtId="0" fontId="13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164" fontId="11" fillId="2" borderId="1" xfId="0" applyNumberFormat="1" applyFont="1" applyFill="1" applyBorder="1" applyAlignment="1">
      <alignment horizontal="centerContinuous" wrapText="1"/>
    </xf>
    <xf numFmtId="3" fontId="10" fillId="2" borderId="1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left" wrapText="1"/>
    </xf>
    <xf numFmtId="0" fontId="26" fillId="0" borderId="0" xfId="0" applyFont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0" fontId="39" fillId="0" borderId="0" xfId="0" applyFont="1" applyAlignment="1">
      <alignment horizontal="right"/>
    </xf>
    <xf numFmtId="0" fontId="30" fillId="0" borderId="0" xfId="0" applyFont="1" applyBorder="1" applyAlignment="1">
      <alignment horizontal="righ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0" fillId="0" borderId="22" xfId="0" applyFont="1" applyBorder="1" applyAlignment="1">
      <alignment horizontal="left"/>
    </xf>
    <xf numFmtId="0" fontId="39" fillId="0" borderId="0" xfId="0" applyFont="1" applyAlignment="1"/>
    <xf numFmtId="0" fontId="6" fillId="0" borderId="22" xfId="0" applyFont="1" applyBorder="1" applyAlignment="1">
      <alignment wrapText="1"/>
    </xf>
    <xf numFmtId="0" fontId="28" fillId="0" borderId="1" xfId="0" applyFont="1" applyFill="1" applyBorder="1" applyAlignment="1">
      <alignment horizontal="right" wrapText="1"/>
    </xf>
    <xf numFmtId="167" fontId="36" fillId="0" borderId="1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/>
    <xf numFmtId="3" fontId="0" fillId="0" borderId="0" xfId="0" applyNumberFormat="1" applyAlignment="1"/>
    <xf numFmtId="3" fontId="26" fillId="0" borderId="0" xfId="0" applyNumberFormat="1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right"/>
    </xf>
    <xf numFmtId="3" fontId="74" fillId="3" borderId="1" xfId="0" applyNumberFormat="1" applyFont="1" applyFill="1" applyBorder="1" applyAlignment="1">
      <alignment horizontal="right" vertical="center"/>
    </xf>
    <xf numFmtId="3" fontId="74" fillId="2" borderId="1" xfId="0" applyNumberFormat="1" applyFont="1" applyFill="1" applyBorder="1" applyAlignment="1">
      <alignment horizontal="right" vertical="center"/>
    </xf>
    <xf numFmtId="3" fontId="75" fillId="0" borderId="1" xfId="0" applyNumberFormat="1" applyFont="1" applyBorder="1" applyAlignment="1">
      <alignment horizontal="right" vertical="center"/>
    </xf>
    <xf numFmtId="3" fontId="75" fillId="3" borderId="1" xfId="0" applyNumberFormat="1" applyFont="1" applyFill="1" applyBorder="1" applyAlignment="1">
      <alignment horizontal="right" vertical="center"/>
    </xf>
    <xf numFmtId="3" fontId="74" fillId="0" borderId="1" xfId="0" applyNumberFormat="1" applyFont="1" applyBorder="1" applyAlignment="1">
      <alignment horizontal="right" vertical="center"/>
    </xf>
    <xf numFmtId="3" fontId="75" fillId="2" borderId="1" xfId="0" applyNumberFormat="1" applyFont="1" applyFill="1" applyBorder="1" applyAlignment="1">
      <alignment horizontal="right" vertical="center"/>
    </xf>
    <xf numFmtId="3" fontId="75" fillId="0" borderId="1" xfId="0" applyNumberFormat="1" applyFont="1" applyFill="1" applyBorder="1" applyAlignment="1">
      <alignment horizontal="right" vertical="center"/>
    </xf>
    <xf numFmtId="3" fontId="0" fillId="2" borderId="21" xfId="0" applyNumberFormat="1" applyFill="1" applyBorder="1" applyAlignment="1">
      <alignment horizontal="right" vertical="center"/>
    </xf>
    <xf numFmtId="0" fontId="51" fillId="0" borderId="1" xfId="0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/>
    <xf numFmtId="14" fontId="36" fillId="0" borderId="1" xfId="0" applyNumberFormat="1" applyFont="1" applyBorder="1" applyAlignment="1">
      <alignment wrapText="1"/>
    </xf>
    <xf numFmtId="17" fontId="36" fillId="0" borderId="10" xfId="0" applyNumberFormat="1" applyFont="1" applyBorder="1" applyAlignment="1"/>
    <xf numFmtId="3" fontId="36" fillId="0" borderId="1" xfId="0" applyNumberFormat="1" applyFont="1" applyBorder="1" applyAlignment="1"/>
    <xf numFmtId="0" fontId="36" fillId="0" borderId="1" xfId="0" applyFont="1" applyBorder="1" applyAlignment="1"/>
    <xf numFmtId="4" fontId="84" fillId="2" borderId="0" xfId="0" applyNumberFormat="1" applyFont="1" applyFill="1" applyAlignment="1">
      <alignment horizontal="right" wrapText="1"/>
    </xf>
    <xf numFmtId="4" fontId="28" fillId="0" borderId="0" xfId="0" applyNumberFormat="1" applyFont="1" applyFill="1" applyBorder="1" applyAlignment="1"/>
    <xf numFmtId="3" fontId="82" fillId="0" borderId="1" xfId="0" applyNumberFormat="1" applyFont="1" applyFill="1" applyBorder="1" applyAlignment="1">
      <alignment horizontal="right" vertical="center"/>
    </xf>
    <xf numFmtId="17" fontId="36" fillId="0" borderId="10" xfId="0" applyNumberFormat="1" applyFont="1" applyBorder="1" applyAlignment="1">
      <alignment horizontal="left" wrapText="1"/>
    </xf>
    <xf numFmtId="14" fontId="36" fillId="0" borderId="1" xfId="0" applyNumberFormat="1" applyFont="1" applyBorder="1" applyAlignment="1"/>
    <xf numFmtId="3" fontId="17" fillId="0" borderId="10" xfId="3" applyNumberFormat="1" applyFont="1" applyFill="1" applyBorder="1" applyAlignment="1">
      <alignment horizontal="right" vertical="top" wrapText="1"/>
    </xf>
    <xf numFmtId="3" fontId="16" fillId="0" borderId="1" xfId="3" applyNumberFormat="1" applyFont="1" applyFill="1" applyBorder="1" applyAlignment="1">
      <alignment horizontal="right" vertical="top" wrapText="1"/>
    </xf>
    <xf numFmtId="0" fontId="30" fillId="9" borderId="1" xfId="0" applyFont="1" applyFill="1" applyBorder="1" applyAlignment="1">
      <alignment wrapText="1"/>
    </xf>
    <xf numFmtId="3" fontId="39" fillId="9" borderId="1" xfId="0" applyNumberFormat="1" applyFont="1" applyFill="1" applyBorder="1" applyAlignment="1">
      <alignment horizontal="right" vertical="center" wrapText="1"/>
    </xf>
    <xf numFmtId="168" fontId="30" fillId="9" borderId="1" xfId="0" applyNumberFormat="1" applyFont="1" applyFill="1" applyBorder="1" applyAlignment="1">
      <alignment horizontal="center"/>
    </xf>
    <xf numFmtId="0" fontId="36" fillId="10" borderId="1" xfId="0" applyFont="1" applyFill="1" applyBorder="1" applyAlignment="1">
      <alignment wrapText="1"/>
    </xf>
    <xf numFmtId="3" fontId="28" fillId="10" borderId="1" xfId="0" applyNumberFormat="1" applyFont="1" applyFill="1" applyBorder="1" applyAlignment="1">
      <alignment horizontal="right" vertical="center" wrapText="1"/>
    </xf>
    <xf numFmtId="168" fontId="36" fillId="10" borderId="1" xfId="0" applyNumberFormat="1" applyFont="1" applyFill="1" applyBorder="1" applyAlignment="1">
      <alignment horizontal="center"/>
    </xf>
    <xf numFmtId="0" fontId="28" fillId="10" borderId="1" xfId="0" applyFont="1" applyFill="1" applyBorder="1" applyAlignment="1">
      <alignment wrapText="1"/>
    </xf>
    <xf numFmtId="0" fontId="39" fillId="9" borderId="1" xfId="0" applyFont="1" applyFill="1" applyBorder="1" applyAlignment="1">
      <alignment horizontal="justify" wrapText="1"/>
    </xf>
    <xf numFmtId="0" fontId="42" fillId="9" borderId="1" xfId="0" applyFont="1" applyFill="1" applyBorder="1" applyAlignment="1">
      <alignment horizontal="justify" wrapText="1"/>
    </xf>
    <xf numFmtId="0" fontId="76" fillId="0" borderId="0" xfId="0" applyFont="1" applyAlignment="1"/>
    <xf numFmtId="0" fontId="76" fillId="0" borderId="0" xfId="0" applyFont="1" applyAlignment="1">
      <alignment vertical="top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vertical="top"/>
    </xf>
    <xf numFmtId="0" fontId="76" fillId="0" borderId="0" xfId="0" applyFont="1" applyBorder="1" applyAlignment="1"/>
    <xf numFmtId="0" fontId="76" fillId="0" borderId="1" xfId="0" applyFont="1" applyBorder="1" applyAlignment="1">
      <alignment horizontal="center"/>
    </xf>
    <xf numFmtId="3" fontId="76" fillId="0" borderId="0" xfId="0" applyNumberFormat="1" applyFont="1" applyBorder="1" applyAlignment="1"/>
    <xf numFmtId="0" fontId="76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 horizontal="left"/>
    </xf>
    <xf numFmtId="3" fontId="12" fillId="0" borderId="1" xfId="0" applyNumberFormat="1" applyFont="1" applyBorder="1" applyAlignment="1">
      <alignment horizontal="right"/>
    </xf>
    <xf numFmtId="3" fontId="10" fillId="10" borderId="1" xfId="0" applyNumberFormat="1" applyFont="1" applyFill="1" applyBorder="1" applyAlignment="1">
      <alignment horizontal="right"/>
    </xf>
    <xf numFmtId="3" fontId="3" fillId="10" borderId="1" xfId="0" applyNumberFormat="1" applyFont="1" applyFill="1" applyBorder="1" applyAlignment="1">
      <alignment horizontal="right"/>
    </xf>
    <xf numFmtId="3" fontId="11" fillId="10" borderId="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26" fillId="0" borderId="0" xfId="0" applyNumberFormat="1" applyFont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left"/>
    </xf>
    <xf numFmtId="4" fontId="2" fillId="0" borderId="0" xfId="0" applyNumberFormat="1" applyFont="1" applyAlignment="1"/>
    <xf numFmtId="4" fontId="8" fillId="0" borderId="0" xfId="0" applyNumberFormat="1" applyFont="1" applyFill="1" applyBorder="1" applyAlignment="1"/>
    <xf numFmtId="165" fontId="28" fillId="10" borderId="1" xfId="0" applyNumberFormat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/>
    </xf>
    <xf numFmtId="3" fontId="85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10" borderId="1" xfId="0" applyNumberFormat="1" applyFont="1" applyFill="1" applyBorder="1" applyAlignment="1">
      <alignment horizontal="right"/>
    </xf>
    <xf numFmtId="17" fontId="36" fillId="0" borderId="10" xfId="0" applyNumberFormat="1" applyFont="1" applyBorder="1" applyAlignment="1">
      <alignment wrapText="1"/>
    </xf>
    <xf numFmtId="0" fontId="76" fillId="0" borderId="0" xfId="0" applyFont="1" applyAlignment="1">
      <alignment wrapText="1"/>
    </xf>
    <xf numFmtId="0" fontId="76" fillId="0" borderId="1" xfId="0" applyFont="1" applyBorder="1" applyAlignment="1">
      <alignment horizontal="left"/>
    </xf>
    <xf numFmtId="0" fontId="76" fillId="0" borderId="0" xfId="0" applyFont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6" fillId="0" borderId="0" xfId="0" applyFont="1" applyAlignment="1">
      <alignment horizontal="center" wrapText="1"/>
    </xf>
    <xf numFmtId="0" fontId="7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/>
    </xf>
    <xf numFmtId="0" fontId="76" fillId="0" borderId="1" xfId="0" applyFont="1" applyBorder="1" applyAlignment="1">
      <alignment horizontal="centerContinuous" vertical="center" wrapText="1"/>
    </xf>
    <xf numFmtId="0" fontId="76" fillId="0" borderId="1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3" fontId="76" fillId="0" borderId="13" xfId="0" applyNumberFormat="1" applyFont="1" applyBorder="1" applyAlignment="1">
      <alignment horizontal="center"/>
    </xf>
    <xf numFmtId="3" fontId="76" fillId="0" borderId="10" xfId="0" applyNumberFormat="1" applyFont="1" applyBorder="1" applyAlignment="1">
      <alignment horizontal="center"/>
    </xf>
    <xf numFmtId="3" fontId="76" fillId="0" borderId="11" xfId="0" applyNumberFormat="1" applyFont="1" applyBorder="1" applyAlignment="1">
      <alignment horizontal="right"/>
    </xf>
    <xf numFmtId="3" fontId="76" fillId="0" borderId="10" xfId="0" applyNumberFormat="1" applyFont="1" applyBorder="1" applyAlignment="1">
      <alignment horizontal="right"/>
    </xf>
    <xf numFmtId="3" fontId="76" fillId="0" borderId="1" xfId="0" applyNumberFormat="1" applyFont="1" applyBorder="1" applyAlignment="1">
      <alignment horizontal="right"/>
    </xf>
    <xf numFmtId="0" fontId="76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left" wrapText="1" indent="1"/>
    </xf>
    <xf numFmtId="0" fontId="88" fillId="0" borderId="1" xfId="0" applyFont="1" applyBorder="1" applyAlignment="1" applyProtection="1">
      <alignment horizontal="center" wrapText="1"/>
      <protection locked="0"/>
    </xf>
    <xf numFmtId="0" fontId="88" fillId="0" borderId="1" xfId="0" applyFont="1" applyBorder="1" applyAlignment="1" applyProtection="1">
      <alignment vertical="top" wrapText="1"/>
      <protection locked="0"/>
    </xf>
    <xf numFmtId="3" fontId="88" fillId="0" borderId="1" xfId="0" applyNumberFormat="1" applyFont="1" applyBorder="1" applyAlignment="1" applyProtection="1">
      <alignment horizontal="right" vertical="top" wrapText="1"/>
    </xf>
    <xf numFmtId="3" fontId="0" fillId="10" borderId="21" xfId="0" applyNumberFormat="1" applyFill="1" applyBorder="1" applyAlignment="1">
      <alignment horizontal="right" vertical="center"/>
    </xf>
    <xf numFmtId="4" fontId="28" fillId="0" borderId="1" xfId="0" applyNumberFormat="1" applyFont="1" applyFill="1" applyBorder="1" applyAlignment="1"/>
    <xf numFmtId="0" fontId="57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18" fillId="10" borderId="1" xfId="8" applyFont="1" applyFill="1" applyBorder="1" applyAlignment="1">
      <alignment horizontal="center" vertical="center" wrapText="1"/>
    </xf>
    <xf numFmtId="0" fontId="61" fillId="10" borderId="1" xfId="8" applyFont="1" applyFill="1" applyBorder="1" applyAlignment="1">
      <alignment vertical="top"/>
    </xf>
    <xf numFmtId="0" fontId="22" fillId="10" borderId="1" xfId="8" applyFont="1" applyFill="1" applyBorder="1" applyAlignment="1">
      <alignment horizontal="center" vertical="center"/>
    </xf>
    <xf numFmtId="0" fontId="22" fillId="10" borderId="8" xfId="8" applyFont="1" applyFill="1" applyBorder="1" applyAlignment="1">
      <alignment horizontal="center" vertical="center"/>
    </xf>
    <xf numFmtId="0" fontId="22" fillId="10" borderId="24" xfId="8" applyFont="1" applyFill="1" applyBorder="1" applyAlignment="1">
      <alignment horizontal="center" vertical="center"/>
    </xf>
    <xf numFmtId="0" fontId="18" fillId="3" borderId="10" xfId="5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57" fillId="3" borderId="10" xfId="5" applyFont="1" applyFill="1" applyBorder="1" applyAlignment="1">
      <alignment horizontal="center" vertical="top" wrapText="1"/>
    </xf>
    <xf numFmtId="0" fontId="57" fillId="9" borderId="1" xfId="7" applyFont="1" applyFill="1" applyBorder="1" applyAlignment="1">
      <alignment horizontal="center" vertical="center" wrapText="1"/>
    </xf>
    <xf numFmtId="3" fontId="18" fillId="9" borderId="1" xfId="7" applyNumberFormat="1" applyFont="1" applyFill="1" applyBorder="1" applyAlignment="1">
      <alignment horizontal="right" vertical="center" wrapText="1"/>
    </xf>
    <xf numFmtId="0" fontId="18" fillId="9" borderId="1" xfId="7" applyFont="1" applyFill="1" applyBorder="1" applyAlignment="1">
      <alignment horizontal="right" vertical="center" wrapText="1"/>
    </xf>
    <xf numFmtId="3" fontId="39" fillId="10" borderId="1" xfId="2" applyNumberFormat="1" applyFont="1" applyFill="1" applyBorder="1" applyAlignment="1">
      <alignment horizontal="right" vertical="center"/>
    </xf>
    <xf numFmtId="3" fontId="28" fillId="0" borderId="1" xfId="2" applyNumberFormat="1" applyFont="1" applyBorder="1" applyAlignment="1">
      <alignment horizontal="right" vertical="center"/>
    </xf>
    <xf numFmtId="3" fontId="28" fillId="0" borderId="25" xfId="2" applyNumberFormat="1" applyFont="1" applyBorder="1" applyAlignment="1">
      <alignment horizontal="right" vertical="center"/>
    </xf>
    <xf numFmtId="3" fontId="28" fillId="0" borderId="1" xfId="2" applyNumberFormat="1" applyFont="1" applyFill="1" applyBorder="1" applyAlignment="1">
      <alignment horizontal="right" vertical="center"/>
    </xf>
    <xf numFmtId="3" fontId="28" fillId="10" borderId="1" xfId="2" applyNumberFormat="1" applyFont="1" applyFill="1" applyBorder="1" applyAlignment="1">
      <alignment horizontal="right" vertical="center"/>
    </xf>
    <xf numFmtId="3" fontId="28" fillId="0" borderId="8" xfId="2" applyNumberFormat="1" applyFont="1" applyBorder="1" applyAlignment="1">
      <alignment horizontal="right" vertical="center"/>
    </xf>
    <xf numFmtId="3" fontId="39" fillId="0" borderId="1" xfId="2" applyNumberFormat="1" applyFont="1" applyFill="1" applyBorder="1" applyAlignment="1">
      <alignment horizontal="right" vertical="center"/>
    </xf>
    <xf numFmtId="3" fontId="39" fillId="0" borderId="1" xfId="2" applyNumberFormat="1" applyFont="1" applyBorder="1" applyAlignment="1">
      <alignment horizontal="right" vertical="center"/>
    </xf>
    <xf numFmtId="3" fontId="28" fillId="0" borderId="1" xfId="2" applyNumberFormat="1" applyFont="1" applyBorder="1" applyAlignment="1">
      <alignment horizontal="right" vertical="center" wrapText="1"/>
    </xf>
    <xf numFmtId="3" fontId="28" fillId="0" borderId="25" xfId="2" applyNumberFormat="1" applyFont="1" applyFill="1" applyBorder="1" applyAlignment="1">
      <alignment horizontal="right" vertical="center"/>
    </xf>
    <xf numFmtId="3" fontId="28" fillId="0" borderId="26" xfId="2" applyNumberFormat="1" applyFont="1" applyBorder="1" applyAlignment="1">
      <alignment horizontal="right" vertical="center"/>
    </xf>
    <xf numFmtId="3" fontId="28" fillId="4" borderId="25" xfId="2" applyNumberFormat="1" applyFont="1" applyFill="1" applyBorder="1" applyAlignment="1">
      <alignment horizontal="right" vertical="center"/>
    </xf>
    <xf numFmtId="0" fontId="18" fillId="9" borderId="25" xfId="7" applyFont="1" applyFill="1" applyBorder="1" applyAlignment="1">
      <alignment horizontal="right" vertical="center" wrapText="1"/>
    </xf>
    <xf numFmtId="3" fontId="22" fillId="0" borderId="1" xfId="2" applyNumberFormat="1" applyFont="1" applyFill="1" applyBorder="1" applyAlignment="1">
      <alignment horizontal="right" vertical="center"/>
    </xf>
    <xf numFmtId="3" fontId="22" fillId="0" borderId="1" xfId="2" applyNumberFormat="1" applyFont="1" applyBorder="1" applyAlignment="1">
      <alignment horizontal="right" vertical="center"/>
    </xf>
    <xf numFmtId="0" fontId="18" fillId="9" borderId="25" xfId="9" applyFont="1" applyFill="1" applyBorder="1" applyAlignment="1">
      <alignment horizontal="right" vertical="center" wrapText="1"/>
    </xf>
    <xf numFmtId="0" fontId="18" fillId="0" borderId="1" xfId="8" applyFont="1" applyFill="1" applyBorder="1" applyAlignment="1">
      <alignment horizontal="center" vertical="center"/>
    </xf>
    <xf numFmtId="0" fontId="18" fillId="10" borderId="1" xfId="8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22" fillId="0" borderId="1" xfId="8" applyFont="1" applyFill="1" applyBorder="1" applyAlignment="1">
      <alignment horizontal="center" vertical="top"/>
    </xf>
    <xf numFmtId="0" fontId="22" fillId="10" borderId="1" xfId="8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22" fillId="0" borderId="25" xfId="2" applyFont="1" applyFill="1" applyBorder="1" applyAlignment="1">
      <alignment horizontal="center" vertical="top"/>
    </xf>
    <xf numFmtId="0" fontId="21" fillId="0" borderId="27" xfId="2" applyFont="1" applyBorder="1" applyAlignment="1">
      <alignment horizontal="center" vertical="top"/>
    </xf>
    <xf numFmtId="0" fontId="22" fillId="0" borderId="28" xfId="2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right" vertical="top" wrapText="1"/>
    </xf>
    <xf numFmtId="3" fontId="85" fillId="0" borderId="1" xfId="0" applyNumberFormat="1" applyFont="1" applyBorder="1" applyAlignment="1">
      <alignment horizontal="right"/>
    </xf>
    <xf numFmtId="3" fontId="85" fillId="3" borderId="1" xfId="0" applyNumberFormat="1" applyFont="1" applyFill="1" applyBorder="1" applyAlignment="1">
      <alignment horizontal="right"/>
    </xf>
    <xf numFmtId="3" fontId="76" fillId="0" borderId="1" xfId="0" applyNumberFormat="1" applyFont="1" applyBorder="1" applyAlignment="1">
      <alignment horizontal="right" vertical="justify"/>
    </xf>
    <xf numFmtId="3" fontId="85" fillId="0" borderId="1" xfId="0" applyNumberFormat="1" applyFont="1" applyBorder="1" applyAlignment="1">
      <alignment horizontal="right" vertical="justify"/>
    </xf>
    <xf numFmtId="3" fontId="76" fillId="0" borderId="1" xfId="0" applyNumberFormat="1" applyFont="1" applyBorder="1" applyAlignment="1"/>
    <xf numFmtId="3" fontId="85" fillId="10" borderId="1" xfId="0" applyNumberFormat="1" applyFont="1" applyFill="1" applyBorder="1" applyAlignment="1">
      <alignment horizontal="right"/>
    </xf>
    <xf numFmtId="3" fontId="76" fillId="3" borderId="1" xfId="0" applyNumberFormat="1" applyFont="1" applyFill="1" applyBorder="1" applyAlignment="1">
      <alignment horizontal="right"/>
    </xf>
    <xf numFmtId="3" fontId="76" fillId="4" borderId="1" xfId="0" applyNumberFormat="1" applyFont="1" applyFill="1" applyBorder="1" applyAlignment="1">
      <alignment horizontal="right"/>
    </xf>
    <xf numFmtId="3" fontId="85" fillId="11" borderId="1" xfId="0" applyNumberFormat="1" applyFont="1" applyFill="1" applyBorder="1" applyAlignment="1">
      <alignment horizontal="right"/>
    </xf>
    <xf numFmtId="0" fontId="85" fillId="0" borderId="1" xfId="0" applyFont="1" applyBorder="1" applyAlignment="1">
      <alignment horizontal="right"/>
    </xf>
    <xf numFmtId="3" fontId="85" fillId="0" borderId="11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right"/>
    </xf>
    <xf numFmtId="170" fontId="36" fillId="0" borderId="22" xfId="0" applyNumberFormat="1" applyFont="1" applyBorder="1" applyAlignment="1" applyProtection="1">
      <alignment horizontal="center" vertical="top"/>
      <protection locked="0"/>
    </xf>
    <xf numFmtId="170" fontId="36" fillId="0" borderId="22" xfId="0" applyNumberFormat="1" applyFont="1" applyBorder="1" applyAlignment="1" applyProtection="1">
      <alignment horizontal="right" vertical="top"/>
      <protection locked="0"/>
    </xf>
    <xf numFmtId="172" fontId="36" fillId="0" borderId="22" xfId="0" applyNumberFormat="1" applyFont="1" applyBorder="1" applyAlignment="1">
      <alignment horizontal="center"/>
    </xf>
    <xf numFmtId="172" fontId="36" fillId="0" borderId="22" xfId="0" applyNumberFormat="1" applyFont="1" applyBorder="1" applyAlignment="1">
      <alignment horizontal="right"/>
    </xf>
    <xf numFmtId="0" fontId="39" fillId="0" borderId="0" xfId="0" applyFont="1" applyAlignment="1">
      <alignment horizontal="center"/>
    </xf>
    <xf numFmtId="173" fontId="36" fillId="0" borderId="22" xfId="0" applyNumberFormat="1" applyFont="1" applyBorder="1" applyAlignment="1">
      <alignment horizontal="center" vertical="top"/>
    </xf>
    <xf numFmtId="173" fontId="36" fillId="0" borderId="22" xfId="0" applyNumberFormat="1" applyFont="1" applyBorder="1" applyAlignment="1">
      <alignment horizontal="right" vertical="top"/>
    </xf>
    <xf numFmtId="171" fontId="21" fillId="0" borderId="22" xfId="0" applyNumberFormat="1" applyFont="1" applyBorder="1" applyAlignment="1">
      <alignment horizontal="center"/>
    </xf>
    <xf numFmtId="171" fontId="21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/>
    </xf>
    <xf numFmtId="172" fontId="26" fillId="0" borderId="22" xfId="0" applyNumberFormat="1" applyFont="1" applyBorder="1" applyAlignment="1">
      <alignment horizontal="center" vertical="center"/>
    </xf>
    <xf numFmtId="172" fontId="26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0" fillId="0" borderId="23" xfId="0" applyBorder="1" applyAlignment="1">
      <alignment horizontal="center"/>
    </xf>
    <xf numFmtId="170" fontId="30" fillId="0" borderId="22" xfId="0" applyNumberFormat="1" applyFont="1" applyBorder="1" applyAlignment="1">
      <alignment horizontal="center" vertical="center"/>
    </xf>
    <xf numFmtId="170" fontId="30" fillId="0" borderId="22" xfId="0" applyNumberFormat="1" applyFont="1" applyBorder="1" applyAlignment="1">
      <alignment horizontal="right" vertical="center"/>
    </xf>
    <xf numFmtId="173" fontId="26" fillId="0" borderId="22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right" vertical="center"/>
    </xf>
    <xf numFmtId="171" fontId="30" fillId="0" borderId="22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top"/>
    </xf>
    <xf numFmtId="0" fontId="76" fillId="0" borderId="0" xfId="0" applyFont="1" applyBorder="1" applyAlignment="1">
      <alignment horizontal="center" wrapText="1"/>
    </xf>
    <xf numFmtId="0" fontId="76" fillId="0" borderId="0" xfId="0" applyFont="1" applyAlignment="1">
      <alignment horizontal="center" wrapText="1"/>
    </xf>
  </cellXfs>
  <cellStyles count="12">
    <cellStyle name="Comma 2" xfId="1"/>
    <cellStyle name="Normal" xfId="0" builtinId="0"/>
    <cellStyle name="Normal 12" xfId="11"/>
    <cellStyle name="Normal 2" xfId="2"/>
    <cellStyle name="Normal 3" xfId="3"/>
    <cellStyle name="Normal 3 2" xfId="9"/>
    <cellStyle name="Normal 4" xfId="8"/>
    <cellStyle name="Normal 5" xfId="4"/>
    <cellStyle name="Normal 5 2" xfId="10"/>
    <cellStyle name="Normal_Sheet3" xfId="5"/>
    <cellStyle name="Normal_Sheet3 2" xfId="6"/>
    <cellStyle name="Normal_Sheet3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V250"/>
  <sheetViews>
    <sheetView view="pageBreakPreview" zoomScaleNormal="100" zoomScaleSheetLayoutView="100" workbookViewId="0">
      <selection activeCell="G27" sqref="G27"/>
    </sheetView>
  </sheetViews>
  <sheetFormatPr defaultRowHeight="12.75"/>
  <cols>
    <col min="1" max="1" width="4.28515625" style="51" customWidth="1"/>
    <col min="2" max="2" width="48.140625" style="52" customWidth="1"/>
    <col min="3" max="3" width="8.85546875" style="3" customWidth="1"/>
    <col min="4" max="4" width="0.85546875" style="4" hidden="1" customWidth="1"/>
    <col min="5" max="5" width="14" style="4" customWidth="1"/>
    <col min="6" max="6" width="13.85546875" style="4" customWidth="1"/>
    <col min="7" max="7" width="14.28515625" style="4" customWidth="1"/>
    <col min="8" max="8" width="8.5703125" style="4" customWidth="1"/>
    <col min="9" max="9" width="10" style="4" customWidth="1"/>
    <col min="10" max="10" width="9.140625" style="5"/>
    <col min="11" max="11" width="0" style="5" hidden="1" customWidth="1"/>
    <col min="12" max="16384" width="9.140625" style="5"/>
  </cols>
  <sheetData>
    <row r="1" spans="1:10">
      <c r="A1" s="1" t="s">
        <v>742</v>
      </c>
      <c r="B1" s="2"/>
    </row>
    <row r="2" spans="1:10">
      <c r="A2" s="1" t="s">
        <v>743</v>
      </c>
      <c r="B2" s="2"/>
    </row>
    <row r="3" spans="1:10" ht="9" customHeight="1">
      <c r="A3" s="1"/>
      <c r="B3" s="2"/>
    </row>
    <row r="4" spans="1:10">
      <c r="A4" s="1" t="s">
        <v>787</v>
      </c>
      <c r="B4" s="2"/>
      <c r="F4" s="676" t="s">
        <v>717</v>
      </c>
      <c r="G4" s="676"/>
      <c r="H4" s="672"/>
      <c r="I4" s="673"/>
      <c r="J4" s="84"/>
    </row>
    <row r="5" spans="1:10">
      <c r="A5" s="6"/>
      <c r="B5" s="7"/>
      <c r="C5" s="83"/>
      <c r="D5" s="8"/>
      <c r="E5" s="82"/>
      <c r="F5" s="86"/>
      <c r="G5" s="87"/>
      <c r="H5" s="82"/>
      <c r="I5" s="521"/>
      <c r="J5" s="84"/>
    </row>
    <row r="6" spans="1:10">
      <c r="B6" s="9" t="s">
        <v>712</v>
      </c>
      <c r="C6" s="8"/>
      <c r="D6" s="8"/>
      <c r="E6" s="8"/>
      <c r="F6" s="86"/>
      <c r="G6" s="88"/>
      <c r="H6" s="82"/>
      <c r="I6" s="521"/>
      <c r="J6" s="4"/>
    </row>
    <row r="7" spans="1:10" ht="14.25" customHeight="1">
      <c r="A7" s="9"/>
      <c r="B7" s="7"/>
      <c r="C7" s="8"/>
      <c r="D7" s="8"/>
      <c r="E7" s="8"/>
      <c r="F7" s="676" t="s">
        <v>716</v>
      </c>
      <c r="G7" s="676"/>
      <c r="H7" s="677"/>
      <c r="I7" s="678"/>
      <c r="J7" s="4"/>
    </row>
    <row r="8" spans="1:10" ht="15.75" customHeight="1">
      <c r="A8" s="9"/>
      <c r="B8" s="520"/>
      <c r="C8" s="8"/>
      <c r="D8" s="8"/>
      <c r="E8" s="8"/>
      <c r="F8" s="87"/>
      <c r="G8" s="88"/>
      <c r="H8" s="522"/>
      <c r="I8" s="522"/>
      <c r="J8" s="4"/>
    </row>
    <row r="9" spans="1:10" ht="15.75" customHeight="1">
      <c r="A9" s="9"/>
      <c r="B9" s="7"/>
      <c r="C9" s="8"/>
      <c r="D9" s="8"/>
      <c r="E9" s="8"/>
      <c r="F9" s="676" t="s">
        <v>718</v>
      </c>
      <c r="G9" s="676"/>
      <c r="H9" s="679"/>
      <c r="I9" s="680"/>
      <c r="J9" s="4"/>
    </row>
    <row r="10" spans="1:10" ht="11.25" customHeight="1">
      <c r="B10" s="9" t="s">
        <v>713</v>
      </c>
      <c r="C10" s="11"/>
      <c r="D10" s="11"/>
      <c r="F10" s="89"/>
      <c r="G10" s="88"/>
      <c r="H10" s="523"/>
      <c r="I10" s="522"/>
      <c r="J10" s="4"/>
    </row>
    <row r="11" spans="1:10" ht="7.5" customHeight="1">
      <c r="A11" s="9"/>
      <c r="B11" s="12"/>
      <c r="C11" s="9"/>
      <c r="D11" s="11"/>
      <c r="E11" s="11"/>
      <c r="F11" s="86"/>
      <c r="G11" s="87"/>
      <c r="H11" s="522"/>
      <c r="I11" s="522"/>
      <c r="J11" s="4"/>
    </row>
    <row r="12" spans="1:10" ht="19.5" customHeight="1">
      <c r="A12" s="9"/>
      <c r="B12" s="520"/>
      <c r="C12" s="9"/>
      <c r="D12" s="11"/>
      <c r="E12" s="11"/>
      <c r="F12" s="676" t="s">
        <v>719</v>
      </c>
      <c r="G12" s="676"/>
      <c r="H12" s="674"/>
      <c r="I12" s="675"/>
      <c r="J12" s="4"/>
    </row>
    <row r="13" spans="1:10" ht="9.75" customHeight="1">
      <c r="A13" s="9"/>
      <c r="B13" s="12"/>
      <c r="C13" s="9"/>
      <c r="D13" s="11"/>
      <c r="E13" s="11"/>
      <c r="F13" s="86"/>
      <c r="G13" s="87"/>
      <c r="H13" s="81"/>
      <c r="I13" s="85"/>
      <c r="J13" s="4"/>
    </row>
    <row r="14" spans="1:10" ht="19.5" customHeight="1">
      <c r="A14" s="5"/>
      <c r="B14" s="9" t="s">
        <v>714</v>
      </c>
      <c r="C14" s="11"/>
      <c r="D14" s="11"/>
      <c r="E14" s="11"/>
      <c r="F14" s="86"/>
      <c r="G14" s="87"/>
      <c r="H14" s="81"/>
      <c r="I14" s="85"/>
      <c r="J14" s="4"/>
    </row>
    <row r="15" spans="1:10" ht="21" customHeight="1">
      <c r="A15" s="9"/>
      <c r="B15" s="520"/>
      <c r="C15" s="11"/>
      <c r="D15" s="11"/>
      <c r="E15" s="11"/>
      <c r="G15" s="670" t="s">
        <v>720</v>
      </c>
      <c r="H15" s="671"/>
      <c r="I15" s="236"/>
      <c r="J15" s="4"/>
    </row>
    <row r="16" spans="1:10" ht="6.75" customHeight="1">
      <c r="A16" s="9"/>
      <c r="B16" s="12"/>
      <c r="C16" s="11"/>
      <c r="D16" s="11"/>
      <c r="E16" s="11"/>
      <c r="F16" s="86"/>
      <c r="G16" s="524"/>
      <c r="H16" s="525"/>
      <c r="I16" s="85"/>
      <c r="J16" s="4"/>
    </row>
    <row r="17" spans="1:9" ht="21" customHeight="1">
      <c r="A17" s="5"/>
      <c r="B17" s="9" t="s">
        <v>715</v>
      </c>
      <c r="C17" s="11"/>
      <c r="D17" s="11"/>
      <c r="F17" s="86"/>
      <c r="G17" s="670" t="s">
        <v>721</v>
      </c>
      <c r="H17" s="671"/>
      <c r="I17" s="545"/>
    </row>
    <row r="18" spans="1:9" ht="23.25" customHeight="1">
      <c r="A18" s="9"/>
      <c r="B18" s="520"/>
      <c r="C18" s="11"/>
      <c r="D18" s="11"/>
      <c r="E18" s="9"/>
      <c r="F18" s="11"/>
      <c r="G18" s="10"/>
      <c r="H18" s="5"/>
      <c r="I18" s="10"/>
    </row>
    <row r="19" spans="1:9" ht="6.75" customHeight="1">
      <c r="A19" s="9"/>
      <c r="B19" s="12"/>
      <c r="C19" s="13"/>
      <c r="D19" s="11"/>
      <c r="E19" s="11"/>
      <c r="F19" s="11"/>
      <c r="G19" s="10"/>
      <c r="H19" s="5"/>
      <c r="I19" s="10"/>
    </row>
    <row r="20" spans="1:9" ht="10.5" customHeight="1">
      <c r="A20" s="9"/>
      <c r="B20" s="12"/>
      <c r="C20" s="13"/>
      <c r="D20" s="11"/>
      <c r="E20" s="11"/>
      <c r="F20" s="11"/>
      <c r="G20" s="1"/>
      <c r="H20" s="1"/>
      <c r="I20" s="1"/>
    </row>
    <row r="21" spans="1:9" s="18" customFormat="1" ht="15">
      <c r="A21" s="14" t="s">
        <v>788</v>
      </c>
      <c r="B21" s="15"/>
      <c r="C21" s="16"/>
      <c r="D21" s="16"/>
      <c r="E21" s="16"/>
      <c r="F21" s="16"/>
      <c r="G21" s="17"/>
      <c r="H21" s="17"/>
      <c r="I21" s="17"/>
    </row>
    <row r="22" spans="1:9" s="18" customFormat="1" ht="15">
      <c r="B22" s="527" t="s">
        <v>722</v>
      </c>
      <c r="C22" s="668"/>
      <c r="D22" s="668"/>
      <c r="E22" s="668"/>
      <c r="F22" s="509" t="s">
        <v>723</v>
      </c>
      <c r="G22" s="668"/>
      <c r="H22" s="668"/>
      <c r="I22" s="526"/>
    </row>
    <row r="23" spans="1:9" ht="13.15" customHeight="1">
      <c r="A23" s="9"/>
      <c r="B23" s="12"/>
      <c r="C23" s="13"/>
      <c r="D23" s="11"/>
      <c r="E23" s="11"/>
      <c r="F23" s="11"/>
      <c r="G23" s="1"/>
      <c r="H23" s="1"/>
      <c r="I23" s="1"/>
    </row>
    <row r="24" spans="1:9" s="21" customFormat="1" ht="60" customHeight="1">
      <c r="A24" s="19" t="s">
        <v>746</v>
      </c>
      <c r="B24" s="19" t="s">
        <v>747</v>
      </c>
      <c r="C24" s="20" t="s">
        <v>748</v>
      </c>
      <c r="D24" s="20"/>
      <c r="E24" s="19" t="s">
        <v>755</v>
      </c>
      <c r="F24" s="19" t="s">
        <v>756</v>
      </c>
      <c r="G24" s="19" t="s">
        <v>752</v>
      </c>
      <c r="H24" s="19" t="s">
        <v>872</v>
      </c>
      <c r="I24" s="19" t="s">
        <v>873</v>
      </c>
    </row>
    <row r="25" spans="1:9" s="24" customFormat="1" ht="12">
      <c r="A25" s="22"/>
      <c r="B25" s="23"/>
      <c r="C25" s="50"/>
      <c r="D25" s="134">
        <v>1</v>
      </c>
      <c r="E25" s="25">
        <v>1</v>
      </c>
      <c r="F25" s="25">
        <v>2</v>
      </c>
      <c r="G25" s="25">
        <v>3</v>
      </c>
      <c r="H25" s="68">
        <v>4</v>
      </c>
      <c r="I25" s="68">
        <v>5</v>
      </c>
    </row>
    <row r="26" spans="1:9" s="21" customFormat="1" ht="28.5" customHeight="1">
      <c r="A26" s="25">
        <v>1</v>
      </c>
      <c r="B26" s="104" t="s">
        <v>962</v>
      </c>
      <c r="C26" s="105"/>
      <c r="D26" s="105"/>
      <c r="E26" s="106">
        <f>SUM(E27+E55+E131+E170+E189+E192)</f>
        <v>0</v>
      </c>
      <c r="F26" s="106">
        <f>SUM(F27+F55+F131+F170+F189+F192)</f>
        <v>0</v>
      </c>
      <c r="G26" s="106">
        <f>SUM(G27+G55+G131+G170+G189+G192)</f>
        <v>0</v>
      </c>
      <c r="H26" s="107" t="e">
        <f>SUM(F26/E26)</f>
        <v>#DIV/0!</v>
      </c>
      <c r="I26" s="107" t="e">
        <f>SUM(F26/G26)</f>
        <v>#DIV/0!</v>
      </c>
    </row>
    <row r="27" spans="1:9" s="21" customFormat="1" ht="24" customHeight="1">
      <c r="A27" s="25">
        <v>2</v>
      </c>
      <c r="B27" s="104" t="s">
        <v>965</v>
      </c>
      <c r="C27" s="105">
        <v>710000</v>
      </c>
      <c r="D27" s="105"/>
      <c r="E27" s="106">
        <f>SUM(E28+E32+E34+E36+E38+E42+E44+E53)</f>
        <v>0</v>
      </c>
      <c r="F27" s="106">
        <f>SUM(F28+F32+F34+F36+F38+F42+F44+F53)</f>
        <v>0</v>
      </c>
      <c r="G27" s="106">
        <f>SUM(G28+G32+G34+G36+G38+G42+G44+G53)</f>
        <v>0</v>
      </c>
      <c r="H27" s="107" t="e">
        <f t="shared" ref="H27:H90" si="0">SUM(F27/E27)</f>
        <v>#DIV/0!</v>
      </c>
      <c r="I27" s="107" t="e">
        <f t="shared" ref="I27:I90" si="1">SUM(F27/G27)</f>
        <v>#DIV/0!</v>
      </c>
    </row>
    <row r="28" spans="1:9" s="21" customFormat="1" ht="12">
      <c r="A28" s="25">
        <v>3</v>
      </c>
      <c r="B28" s="26" t="s">
        <v>789</v>
      </c>
      <c r="C28" s="50">
        <v>711000</v>
      </c>
      <c r="D28" s="50"/>
      <c r="E28" s="71">
        <f>SUM(E29:E31)</f>
        <v>0</v>
      </c>
      <c r="F28" s="71">
        <f>SUM(F29:F31)</f>
        <v>0</v>
      </c>
      <c r="G28" s="71">
        <f>SUM(G29+G30+G31)</f>
        <v>0</v>
      </c>
      <c r="H28" s="70" t="e">
        <f t="shared" si="0"/>
        <v>#DIV/0!</v>
      </c>
      <c r="I28" s="70" t="e">
        <f t="shared" si="1"/>
        <v>#DIV/0!</v>
      </c>
    </row>
    <row r="29" spans="1:9" s="21" customFormat="1" ht="12">
      <c r="A29" s="25">
        <v>4</v>
      </c>
      <c r="B29" s="35" t="s">
        <v>790</v>
      </c>
      <c r="C29" s="103">
        <v>711100</v>
      </c>
      <c r="D29" s="54"/>
      <c r="E29" s="547"/>
      <c r="F29" s="547"/>
      <c r="G29" s="547"/>
      <c r="H29" s="70" t="e">
        <f t="shared" si="0"/>
        <v>#DIV/0!</v>
      </c>
      <c r="I29" s="70" t="e">
        <f t="shared" si="1"/>
        <v>#DIV/0!</v>
      </c>
    </row>
    <row r="30" spans="1:9" s="28" customFormat="1" ht="12">
      <c r="A30" s="25">
        <v>5</v>
      </c>
      <c r="B30" s="96" t="s">
        <v>791</v>
      </c>
      <c r="C30" s="103">
        <v>711200</v>
      </c>
      <c r="D30" s="54"/>
      <c r="E30" s="547"/>
      <c r="F30" s="547"/>
      <c r="G30" s="547"/>
      <c r="H30" s="70" t="e">
        <f t="shared" si="0"/>
        <v>#DIV/0!</v>
      </c>
      <c r="I30" s="70" t="e">
        <f t="shared" si="1"/>
        <v>#DIV/0!</v>
      </c>
    </row>
    <row r="31" spans="1:9" s="29" customFormat="1" ht="48.75" customHeight="1">
      <c r="A31" s="25">
        <v>6</v>
      </c>
      <c r="B31" s="96" t="s">
        <v>792</v>
      </c>
      <c r="C31" s="103">
        <v>711900</v>
      </c>
      <c r="D31" s="510"/>
      <c r="E31" s="69"/>
      <c r="F31" s="73"/>
      <c r="G31" s="73"/>
      <c r="H31" s="70" t="e">
        <f t="shared" si="0"/>
        <v>#DIV/0!</v>
      </c>
      <c r="I31" s="70" t="e">
        <f t="shared" si="1"/>
        <v>#DIV/0!</v>
      </c>
    </row>
    <row r="32" spans="1:9" s="29" customFormat="1" ht="12">
      <c r="A32" s="25">
        <v>7</v>
      </c>
      <c r="B32" s="32" t="s">
        <v>874</v>
      </c>
      <c r="C32" s="510">
        <v>712000</v>
      </c>
      <c r="D32" s="510"/>
      <c r="E32" s="77">
        <v>0</v>
      </c>
      <c r="F32" s="73"/>
      <c r="G32" s="73">
        <f>SUM(G33)</f>
        <v>0</v>
      </c>
      <c r="H32" s="70" t="e">
        <f t="shared" si="0"/>
        <v>#DIV/0!</v>
      </c>
      <c r="I32" s="70" t="e">
        <f t="shared" si="1"/>
        <v>#DIV/0!</v>
      </c>
    </row>
    <row r="33" spans="1:9" s="29" customFormat="1" ht="12">
      <c r="A33" s="25">
        <v>8</v>
      </c>
      <c r="B33" s="96" t="s">
        <v>793</v>
      </c>
      <c r="C33" s="103">
        <v>712100</v>
      </c>
      <c r="D33" s="510"/>
      <c r="E33" s="72"/>
      <c r="F33" s="73"/>
      <c r="G33" s="73"/>
      <c r="H33" s="70" t="e">
        <f t="shared" si="0"/>
        <v>#DIV/0!</v>
      </c>
      <c r="I33" s="70" t="e">
        <f t="shared" si="1"/>
        <v>#DIV/0!</v>
      </c>
    </row>
    <row r="34" spans="1:9" s="34" customFormat="1" ht="12">
      <c r="A34" s="25">
        <v>9</v>
      </c>
      <c r="B34" s="32" t="s">
        <v>875</v>
      </c>
      <c r="C34" s="511">
        <v>713000</v>
      </c>
      <c r="D34" s="511"/>
      <c r="E34" s="69">
        <f>E35</f>
        <v>0</v>
      </c>
      <c r="F34" s="69">
        <f>F35</f>
        <v>0</v>
      </c>
      <c r="G34" s="69">
        <f>SUM(G35)</f>
        <v>0</v>
      </c>
      <c r="H34" s="70" t="e">
        <f t="shared" si="0"/>
        <v>#DIV/0!</v>
      </c>
      <c r="I34" s="70" t="e">
        <f t="shared" si="1"/>
        <v>#DIV/0!</v>
      </c>
    </row>
    <row r="35" spans="1:9" s="31" customFormat="1" ht="13.5" customHeight="1">
      <c r="A35" s="25">
        <v>10</v>
      </c>
      <c r="B35" s="96" t="s">
        <v>794</v>
      </c>
      <c r="C35" s="98">
        <v>713100</v>
      </c>
      <c r="D35" s="511"/>
      <c r="E35" s="74"/>
      <c r="F35" s="74"/>
      <c r="G35" s="74"/>
      <c r="H35" s="70" t="e">
        <f t="shared" si="0"/>
        <v>#DIV/0!</v>
      </c>
      <c r="I35" s="70" t="e">
        <f t="shared" si="1"/>
        <v>#DIV/0!</v>
      </c>
    </row>
    <row r="36" spans="1:9" s="21" customFormat="1" ht="12">
      <c r="A36" s="25">
        <v>11</v>
      </c>
      <c r="B36" s="37" t="s">
        <v>876</v>
      </c>
      <c r="C36" s="510">
        <v>714000</v>
      </c>
      <c r="D36" s="510"/>
      <c r="E36" s="69">
        <f>E37</f>
        <v>0</v>
      </c>
      <c r="F36" s="69">
        <f>F37</f>
        <v>0</v>
      </c>
      <c r="G36" s="69">
        <f>SUM(G37)</f>
        <v>0</v>
      </c>
      <c r="H36" s="70" t="e">
        <f t="shared" si="0"/>
        <v>#DIV/0!</v>
      </c>
      <c r="I36" s="70" t="e">
        <f t="shared" si="1"/>
        <v>#DIV/0!</v>
      </c>
    </row>
    <row r="37" spans="1:9" s="21" customFormat="1" ht="12">
      <c r="A37" s="25">
        <v>12</v>
      </c>
      <c r="B37" s="35" t="s">
        <v>795</v>
      </c>
      <c r="C37" s="512">
        <v>714100</v>
      </c>
      <c r="D37" s="510"/>
      <c r="E37" s="74"/>
      <c r="F37" s="74"/>
      <c r="G37" s="74"/>
      <c r="H37" s="70" t="e">
        <f t="shared" si="0"/>
        <v>#DIV/0!</v>
      </c>
      <c r="I37" s="70" t="e">
        <f t="shared" si="1"/>
        <v>#DIV/0!</v>
      </c>
    </row>
    <row r="38" spans="1:9" s="34" customFormat="1" ht="26.25" customHeight="1">
      <c r="A38" s="25">
        <v>13</v>
      </c>
      <c r="B38" s="39" t="s">
        <v>910</v>
      </c>
      <c r="C38" s="510">
        <v>715000</v>
      </c>
      <c r="D38" s="510"/>
      <c r="E38" s="69">
        <f>SUM(E39:E41)</f>
        <v>0</v>
      </c>
      <c r="F38" s="69">
        <f>SUM(F39:F41)</f>
        <v>0</v>
      </c>
      <c r="G38" s="69">
        <f>SUM(G39:G41)</f>
        <v>0</v>
      </c>
      <c r="H38" s="70" t="e">
        <f t="shared" si="0"/>
        <v>#DIV/0!</v>
      </c>
      <c r="I38" s="70" t="e">
        <f t="shared" si="1"/>
        <v>#DIV/0!</v>
      </c>
    </row>
    <row r="39" spans="1:9" s="31" customFormat="1" ht="24">
      <c r="A39" s="25">
        <v>14</v>
      </c>
      <c r="B39" s="97" t="s">
        <v>796</v>
      </c>
      <c r="C39" s="98">
        <v>715100</v>
      </c>
      <c r="D39" s="32"/>
      <c r="E39" s="74"/>
      <c r="F39" s="74"/>
      <c r="G39" s="74"/>
      <c r="H39" s="70" t="e">
        <f t="shared" si="0"/>
        <v>#DIV/0!</v>
      </c>
      <c r="I39" s="70" t="e">
        <f t="shared" si="1"/>
        <v>#DIV/0!</v>
      </c>
    </row>
    <row r="40" spans="1:9" s="21" customFormat="1" ht="12">
      <c r="A40" s="25">
        <v>15</v>
      </c>
      <c r="B40" s="35" t="s">
        <v>797</v>
      </c>
      <c r="C40" s="103">
        <v>715200</v>
      </c>
      <c r="D40" s="510"/>
      <c r="E40" s="74"/>
      <c r="F40" s="74"/>
      <c r="G40" s="74"/>
      <c r="H40" s="70" t="e">
        <f t="shared" si="0"/>
        <v>#DIV/0!</v>
      </c>
      <c r="I40" s="70" t="e">
        <f t="shared" si="1"/>
        <v>#DIV/0!</v>
      </c>
    </row>
    <row r="41" spans="1:9" s="31" customFormat="1" ht="24">
      <c r="A41" s="25">
        <v>16</v>
      </c>
      <c r="B41" s="35" t="s">
        <v>798</v>
      </c>
      <c r="C41" s="103">
        <v>715900</v>
      </c>
      <c r="D41" s="510"/>
      <c r="E41" s="74"/>
      <c r="F41" s="74"/>
      <c r="G41" s="74"/>
      <c r="H41" s="70" t="e">
        <f t="shared" si="0"/>
        <v>#DIV/0!</v>
      </c>
      <c r="I41" s="70" t="e">
        <f t="shared" si="1"/>
        <v>#DIV/0!</v>
      </c>
    </row>
    <row r="42" spans="1:9" s="34" customFormat="1" ht="12">
      <c r="A42" s="25">
        <v>17</v>
      </c>
      <c r="B42" s="26" t="s">
        <v>877</v>
      </c>
      <c r="C42" s="50">
        <v>716000</v>
      </c>
      <c r="D42" s="50"/>
      <c r="E42" s="73">
        <f>E43</f>
        <v>0</v>
      </c>
      <c r="F42" s="73">
        <f>F43</f>
        <v>0</v>
      </c>
      <c r="G42" s="73">
        <f>SUM(G43)</f>
        <v>0</v>
      </c>
      <c r="H42" s="70" t="e">
        <f t="shared" si="0"/>
        <v>#DIV/0!</v>
      </c>
      <c r="I42" s="70" t="e">
        <f t="shared" si="1"/>
        <v>#DIV/0!</v>
      </c>
    </row>
    <row r="43" spans="1:9" s="31" customFormat="1" ht="12">
      <c r="A43" s="25">
        <v>18</v>
      </c>
      <c r="B43" s="35" t="s">
        <v>799</v>
      </c>
      <c r="C43" s="103">
        <v>716100</v>
      </c>
      <c r="D43" s="510"/>
      <c r="E43" s="74"/>
      <c r="F43" s="74"/>
      <c r="G43" s="74"/>
      <c r="H43" s="70" t="e">
        <f t="shared" si="0"/>
        <v>#DIV/0!</v>
      </c>
      <c r="I43" s="70" t="e">
        <f t="shared" si="1"/>
        <v>#DIV/0!</v>
      </c>
    </row>
    <row r="44" spans="1:9" s="31" customFormat="1" ht="12">
      <c r="A44" s="25">
        <v>19</v>
      </c>
      <c r="B44" s="38" t="s">
        <v>911</v>
      </c>
      <c r="C44" s="513">
        <v>717000</v>
      </c>
      <c r="D44" s="54"/>
      <c r="E44" s="73">
        <f>E45</f>
        <v>0</v>
      </c>
      <c r="F44" s="73">
        <f t="shared" ref="F44:G44" si="2">F45</f>
        <v>0</v>
      </c>
      <c r="G44" s="73">
        <f t="shared" si="2"/>
        <v>0</v>
      </c>
      <c r="H44" s="70" t="e">
        <f t="shared" si="0"/>
        <v>#DIV/0!</v>
      </c>
      <c r="I44" s="70" t="e">
        <f t="shared" si="1"/>
        <v>#DIV/0!</v>
      </c>
    </row>
    <row r="45" spans="1:9" s="31" customFormat="1" ht="12">
      <c r="A45" s="25">
        <v>20</v>
      </c>
      <c r="B45" s="30" t="s">
        <v>913</v>
      </c>
      <c r="C45" s="514">
        <v>717100</v>
      </c>
      <c r="D45" s="54"/>
      <c r="E45" s="73">
        <f>E46+E50+E51+E52</f>
        <v>0</v>
      </c>
      <c r="F45" s="73">
        <f t="shared" ref="F45:G45" si="3">F46+F50+F51+F52</f>
        <v>0</v>
      </c>
      <c r="G45" s="73">
        <f t="shared" si="3"/>
        <v>0</v>
      </c>
      <c r="H45" s="70" t="e">
        <f t="shared" si="0"/>
        <v>#DIV/0!</v>
      </c>
      <c r="I45" s="70" t="e">
        <f t="shared" si="1"/>
        <v>#DIV/0!</v>
      </c>
    </row>
    <row r="46" spans="1:9" s="31" customFormat="1" ht="24">
      <c r="A46" s="25">
        <v>21</v>
      </c>
      <c r="B46" s="30" t="s">
        <v>912</v>
      </c>
      <c r="C46" s="514">
        <v>717110</v>
      </c>
      <c r="D46" s="103"/>
      <c r="E46" s="73">
        <f>E47+E48+E49</f>
        <v>0</v>
      </c>
      <c r="F46" s="73">
        <f t="shared" ref="F46:G46" si="4">F47+F48+F49</f>
        <v>0</v>
      </c>
      <c r="G46" s="73">
        <f t="shared" si="4"/>
        <v>0</v>
      </c>
      <c r="H46" s="70" t="e">
        <f t="shared" si="0"/>
        <v>#DIV/0!</v>
      </c>
      <c r="I46" s="70" t="e">
        <f t="shared" si="1"/>
        <v>#DIV/0!</v>
      </c>
    </row>
    <row r="47" spans="1:9" s="31" customFormat="1" ht="22.5" customHeight="1">
      <c r="A47" s="25">
        <v>22</v>
      </c>
      <c r="B47" s="30" t="s">
        <v>749</v>
      </c>
      <c r="C47" s="514">
        <v>717111</v>
      </c>
      <c r="D47" s="103"/>
      <c r="E47" s="74"/>
      <c r="F47" s="74"/>
      <c r="G47" s="74"/>
      <c r="H47" s="70" t="e">
        <f t="shared" si="0"/>
        <v>#DIV/0!</v>
      </c>
      <c r="I47" s="70" t="e">
        <f t="shared" si="1"/>
        <v>#DIV/0!</v>
      </c>
    </row>
    <row r="48" spans="1:9" s="31" customFormat="1" ht="22.5" customHeight="1">
      <c r="A48" s="25">
        <v>23</v>
      </c>
      <c r="B48" s="30" t="s">
        <v>750</v>
      </c>
      <c r="C48" s="514">
        <v>717112</v>
      </c>
      <c r="D48" s="103"/>
      <c r="E48" s="74"/>
      <c r="F48" s="74"/>
      <c r="G48" s="74"/>
      <c r="H48" s="70" t="e">
        <f t="shared" si="0"/>
        <v>#DIV/0!</v>
      </c>
      <c r="I48" s="70" t="e">
        <f t="shared" si="1"/>
        <v>#DIV/0!</v>
      </c>
    </row>
    <row r="49" spans="1:9" s="31" customFormat="1" ht="22.5" customHeight="1">
      <c r="A49" s="25">
        <v>24</v>
      </c>
      <c r="B49" s="30" t="s">
        <v>751</v>
      </c>
      <c r="C49" s="514">
        <v>717114</v>
      </c>
      <c r="D49" s="103"/>
      <c r="E49" s="74"/>
      <c r="F49" s="74"/>
      <c r="G49" s="74"/>
      <c r="H49" s="70" t="e">
        <f t="shared" si="0"/>
        <v>#DIV/0!</v>
      </c>
      <c r="I49" s="70" t="e">
        <f t="shared" si="1"/>
        <v>#DIV/0!</v>
      </c>
    </row>
    <row r="50" spans="1:9" s="31" customFormat="1" ht="22.5" customHeight="1">
      <c r="A50" s="25">
        <v>25</v>
      </c>
      <c r="B50" s="30" t="s">
        <v>914</v>
      </c>
      <c r="C50" s="514">
        <v>717120</v>
      </c>
      <c r="D50" s="103"/>
      <c r="E50" s="74"/>
      <c r="F50" s="74"/>
      <c r="G50" s="74"/>
      <c r="H50" s="70" t="e">
        <f t="shared" si="0"/>
        <v>#DIV/0!</v>
      </c>
      <c r="I50" s="70" t="e">
        <f t="shared" si="1"/>
        <v>#DIV/0!</v>
      </c>
    </row>
    <row r="51" spans="1:9" s="31" customFormat="1" ht="22.5" customHeight="1">
      <c r="A51" s="25">
        <v>26</v>
      </c>
      <c r="B51" s="30" t="s">
        <v>915</v>
      </c>
      <c r="C51" s="514">
        <v>717130</v>
      </c>
      <c r="D51" s="103"/>
      <c r="E51" s="74"/>
      <c r="F51" s="74"/>
      <c r="G51" s="74"/>
      <c r="H51" s="70" t="e">
        <f t="shared" si="0"/>
        <v>#DIV/0!</v>
      </c>
      <c r="I51" s="70" t="e">
        <f t="shared" si="1"/>
        <v>#DIV/0!</v>
      </c>
    </row>
    <row r="52" spans="1:9" s="29" customFormat="1" ht="22.5" customHeight="1">
      <c r="A52" s="25">
        <v>27</v>
      </c>
      <c r="B52" s="30" t="s">
        <v>916</v>
      </c>
      <c r="C52" s="514">
        <v>717140</v>
      </c>
      <c r="D52" s="103"/>
      <c r="E52" s="74"/>
      <c r="F52" s="73"/>
      <c r="G52" s="73"/>
      <c r="H52" s="70" t="e">
        <f t="shared" si="0"/>
        <v>#DIV/0!</v>
      </c>
      <c r="I52" s="70" t="e">
        <f t="shared" si="1"/>
        <v>#DIV/0!</v>
      </c>
    </row>
    <row r="53" spans="1:9" s="21" customFormat="1" ht="12">
      <c r="A53" s="25">
        <v>28</v>
      </c>
      <c r="B53" s="37" t="s">
        <v>917</v>
      </c>
      <c r="C53" s="510">
        <v>719000</v>
      </c>
      <c r="D53" s="510"/>
      <c r="E53" s="73">
        <f>E54</f>
        <v>0</v>
      </c>
      <c r="F53" s="73">
        <f>F54</f>
        <v>0</v>
      </c>
      <c r="G53" s="73">
        <f>SUM(G54)</f>
        <v>0</v>
      </c>
      <c r="H53" s="70" t="e">
        <f t="shared" si="0"/>
        <v>#DIV/0!</v>
      </c>
      <c r="I53" s="70" t="e">
        <f t="shared" si="1"/>
        <v>#DIV/0!</v>
      </c>
    </row>
    <row r="54" spans="1:9" s="21" customFormat="1" ht="12">
      <c r="A54" s="25">
        <v>29</v>
      </c>
      <c r="B54" s="35" t="s">
        <v>800</v>
      </c>
      <c r="C54" s="103">
        <v>719100</v>
      </c>
      <c r="D54" s="54"/>
      <c r="E54" s="74"/>
      <c r="F54" s="74"/>
      <c r="G54" s="74"/>
      <c r="H54" s="70" t="e">
        <f t="shared" si="0"/>
        <v>#DIV/0!</v>
      </c>
      <c r="I54" s="70" t="e">
        <f t="shared" si="1"/>
        <v>#DIV/0!</v>
      </c>
    </row>
    <row r="55" spans="1:9" s="29" customFormat="1" ht="18.75" customHeight="1">
      <c r="A55" s="25">
        <v>30</v>
      </c>
      <c r="B55" s="108" t="s">
        <v>966</v>
      </c>
      <c r="C55" s="515">
        <v>720000</v>
      </c>
      <c r="D55" s="515"/>
      <c r="E55" s="109">
        <f>SUM(E56+E83+E125)</f>
        <v>0</v>
      </c>
      <c r="F55" s="109">
        <f>SUM(F56+F83+F125)</f>
        <v>0</v>
      </c>
      <c r="G55" s="109">
        <f>SUM(G56+G83+G125)</f>
        <v>0</v>
      </c>
      <c r="H55" s="107" t="e">
        <f t="shared" si="0"/>
        <v>#DIV/0!</v>
      </c>
      <c r="I55" s="107" t="e">
        <f t="shared" si="1"/>
        <v>#DIV/0!</v>
      </c>
    </row>
    <row r="56" spans="1:9" s="34" customFormat="1" ht="24.75" customHeight="1">
      <c r="A56" s="25">
        <v>31</v>
      </c>
      <c r="B56" s="44" t="s">
        <v>922</v>
      </c>
      <c r="C56" s="510">
        <v>721000</v>
      </c>
      <c r="D56" s="510"/>
      <c r="E56" s="73">
        <f>SUM(E57,E61,E62,E70,E78,E79,E80)</f>
        <v>0</v>
      </c>
      <c r="F56" s="73">
        <f>SUM(F57,F61,F62,F70,F78,F79,F80)</f>
        <v>0</v>
      </c>
      <c r="G56" s="73">
        <f>SUM(G57+G61+G62+G70+G78+G79+G80)</f>
        <v>0</v>
      </c>
      <c r="H56" s="70" t="e">
        <f t="shared" si="0"/>
        <v>#DIV/0!</v>
      </c>
      <c r="I56" s="70" t="e">
        <f t="shared" si="1"/>
        <v>#DIV/0!</v>
      </c>
    </row>
    <row r="57" spans="1:9" s="31" customFormat="1" ht="24">
      <c r="A57" s="25">
        <v>32</v>
      </c>
      <c r="B57" s="58" t="s">
        <v>918</v>
      </c>
      <c r="C57" s="103">
        <v>721100</v>
      </c>
      <c r="D57" s="510"/>
      <c r="E57" s="73">
        <f>SUM(E58:E60)</f>
        <v>0</v>
      </c>
      <c r="F57" s="73">
        <f>SUM(F58:F60)</f>
        <v>0</v>
      </c>
      <c r="G57" s="590">
        <f>SUM(G58:G60)</f>
        <v>0</v>
      </c>
      <c r="H57" s="70" t="e">
        <f t="shared" si="0"/>
        <v>#DIV/0!</v>
      </c>
      <c r="I57" s="70" t="e">
        <f t="shared" si="1"/>
        <v>#DIV/0!</v>
      </c>
    </row>
    <row r="58" spans="1:9" s="31" customFormat="1" ht="15" customHeight="1">
      <c r="A58" s="25">
        <v>33</v>
      </c>
      <c r="B58" s="35" t="s">
        <v>901</v>
      </c>
      <c r="C58" s="43">
        <v>721110</v>
      </c>
      <c r="D58" s="516"/>
      <c r="E58" s="546"/>
      <c r="F58" s="546"/>
      <c r="G58" s="74"/>
      <c r="H58" s="70" t="e">
        <f t="shared" si="0"/>
        <v>#DIV/0!</v>
      </c>
      <c r="I58" s="70" t="e">
        <f t="shared" si="1"/>
        <v>#DIV/0!</v>
      </c>
    </row>
    <row r="59" spans="1:9" s="31" customFormat="1" ht="12">
      <c r="A59" s="25">
        <v>34</v>
      </c>
      <c r="B59" s="35" t="s">
        <v>902</v>
      </c>
      <c r="C59" s="43">
        <v>721120</v>
      </c>
      <c r="D59" s="517"/>
      <c r="E59" s="546"/>
      <c r="F59" s="546"/>
      <c r="G59" s="581"/>
      <c r="H59" s="70" t="e">
        <f t="shared" si="0"/>
        <v>#DIV/0!</v>
      </c>
      <c r="I59" s="70" t="e">
        <f t="shared" si="1"/>
        <v>#DIV/0!</v>
      </c>
    </row>
    <row r="60" spans="1:9" s="21" customFormat="1" ht="24">
      <c r="A60" s="25">
        <v>35</v>
      </c>
      <c r="B60" s="35" t="s">
        <v>801</v>
      </c>
      <c r="C60" s="43">
        <v>721190</v>
      </c>
      <c r="D60" s="36"/>
      <c r="E60" s="519"/>
      <c r="F60" s="73"/>
      <c r="G60" s="581"/>
      <c r="H60" s="70" t="e">
        <f t="shared" si="0"/>
        <v>#DIV/0!</v>
      </c>
      <c r="I60" s="70" t="e">
        <f t="shared" si="1"/>
        <v>#DIV/0!</v>
      </c>
    </row>
    <row r="61" spans="1:9" s="21" customFormat="1" ht="12">
      <c r="A61" s="25">
        <v>36</v>
      </c>
      <c r="B61" s="35" t="s">
        <v>802</v>
      </c>
      <c r="C61" s="43">
        <v>721200</v>
      </c>
      <c r="D61" s="33"/>
      <c r="E61" s="75"/>
      <c r="F61" s="74"/>
      <c r="G61" s="578"/>
      <c r="H61" s="70" t="e">
        <f t="shared" si="0"/>
        <v>#DIV/0!</v>
      </c>
      <c r="I61" s="70" t="e">
        <f t="shared" si="1"/>
        <v>#DIV/0!</v>
      </c>
    </row>
    <row r="62" spans="1:9" s="21" customFormat="1" ht="24">
      <c r="A62" s="25">
        <v>37</v>
      </c>
      <c r="B62" s="58" t="s">
        <v>919</v>
      </c>
      <c r="C62" s="43">
        <v>721300</v>
      </c>
      <c r="D62" s="33"/>
      <c r="E62" s="73">
        <f>SUM(E63:E69)</f>
        <v>0</v>
      </c>
      <c r="F62" s="73">
        <f t="shared" ref="F62:G62" si="5">SUM(F63:F69)</f>
        <v>0</v>
      </c>
      <c r="G62" s="73">
        <f t="shared" si="5"/>
        <v>0</v>
      </c>
      <c r="H62" s="70" t="e">
        <f t="shared" si="0"/>
        <v>#DIV/0!</v>
      </c>
      <c r="I62" s="70" t="e">
        <f t="shared" si="1"/>
        <v>#DIV/0!</v>
      </c>
    </row>
    <row r="63" spans="1:9" s="21" customFormat="1" ht="12">
      <c r="A63" s="25">
        <v>38</v>
      </c>
      <c r="B63" s="35" t="s">
        <v>803</v>
      </c>
      <c r="C63" s="43">
        <v>721310</v>
      </c>
      <c r="D63" s="36"/>
      <c r="E63" s="75"/>
      <c r="F63" s="74"/>
      <c r="G63" s="578"/>
      <c r="H63" s="70" t="e">
        <f t="shared" si="0"/>
        <v>#DIV/0!</v>
      </c>
      <c r="I63" s="70" t="e">
        <f t="shared" si="1"/>
        <v>#DIV/0!</v>
      </c>
    </row>
    <row r="64" spans="1:9" s="21" customFormat="1" ht="24">
      <c r="A64" s="25">
        <v>39</v>
      </c>
      <c r="B64" s="35" t="s">
        <v>804</v>
      </c>
      <c r="C64" s="43">
        <v>721320</v>
      </c>
      <c r="D64" s="36"/>
      <c r="E64" s="75"/>
      <c r="F64" s="74"/>
      <c r="G64" s="578"/>
      <c r="H64" s="70" t="e">
        <f t="shared" si="0"/>
        <v>#DIV/0!</v>
      </c>
      <c r="I64" s="70" t="e">
        <f t="shared" si="1"/>
        <v>#DIV/0!</v>
      </c>
    </row>
    <row r="65" spans="1:9" s="34" customFormat="1" ht="11.25" customHeight="1">
      <c r="A65" s="25">
        <v>40</v>
      </c>
      <c r="B65" s="35" t="s">
        <v>805</v>
      </c>
      <c r="C65" s="43">
        <v>721330</v>
      </c>
      <c r="D65" s="36"/>
      <c r="E65" s="75"/>
      <c r="F65" s="74"/>
      <c r="G65" s="76"/>
      <c r="H65" s="70" t="e">
        <f t="shared" si="0"/>
        <v>#DIV/0!</v>
      </c>
      <c r="I65" s="70" t="e">
        <f t="shared" si="1"/>
        <v>#DIV/0!</v>
      </c>
    </row>
    <row r="66" spans="1:9" s="34" customFormat="1" ht="15" customHeight="1">
      <c r="A66" s="25">
        <v>41</v>
      </c>
      <c r="B66" s="35" t="s">
        <v>806</v>
      </c>
      <c r="C66" s="43">
        <v>721340</v>
      </c>
      <c r="D66" s="36"/>
      <c r="E66" s="74"/>
      <c r="F66" s="74"/>
      <c r="G66" s="76"/>
      <c r="H66" s="70" t="e">
        <f t="shared" si="0"/>
        <v>#DIV/0!</v>
      </c>
      <c r="I66" s="70" t="e">
        <f t="shared" si="1"/>
        <v>#DIV/0!</v>
      </c>
    </row>
    <row r="67" spans="1:9" s="21" customFormat="1" ht="24">
      <c r="A67" s="25">
        <v>42</v>
      </c>
      <c r="B67" s="59" t="s">
        <v>807</v>
      </c>
      <c r="C67" s="43">
        <v>721350</v>
      </c>
      <c r="D67" s="36"/>
      <c r="E67" s="74"/>
      <c r="F67" s="74"/>
      <c r="G67" s="76"/>
      <c r="H67" s="70" t="e">
        <f t="shared" si="0"/>
        <v>#DIV/0!</v>
      </c>
      <c r="I67" s="70" t="e">
        <f t="shared" si="1"/>
        <v>#DIV/0!</v>
      </c>
    </row>
    <row r="68" spans="1:9" s="21" customFormat="1" ht="15" customHeight="1">
      <c r="A68" s="25">
        <v>43</v>
      </c>
      <c r="B68" s="35" t="s">
        <v>808</v>
      </c>
      <c r="C68" s="43">
        <v>721360</v>
      </c>
      <c r="D68" s="36"/>
      <c r="E68" s="74"/>
      <c r="F68" s="74"/>
      <c r="G68" s="76"/>
      <c r="H68" s="70" t="e">
        <f t="shared" si="0"/>
        <v>#DIV/0!</v>
      </c>
      <c r="I68" s="70" t="e">
        <f t="shared" si="1"/>
        <v>#DIV/0!</v>
      </c>
    </row>
    <row r="69" spans="1:9" s="29" customFormat="1" ht="12">
      <c r="A69" s="25">
        <v>44</v>
      </c>
      <c r="B69" s="35" t="s">
        <v>809</v>
      </c>
      <c r="C69" s="43">
        <v>721370</v>
      </c>
      <c r="D69" s="36"/>
      <c r="E69" s="74"/>
      <c r="F69" s="74"/>
      <c r="G69" s="76"/>
      <c r="H69" s="70" t="e">
        <f t="shared" si="0"/>
        <v>#DIV/0!</v>
      </c>
      <c r="I69" s="70" t="e">
        <f t="shared" si="1"/>
        <v>#DIV/0!</v>
      </c>
    </row>
    <row r="70" spans="1:9" s="21" customFormat="1" ht="24">
      <c r="A70" s="25">
        <v>45</v>
      </c>
      <c r="B70" s="58" t="s">
        <v>920</v>
      </c>
      <c r="C70" s="43">
        <v>721400</v>
      </c>
      <c r="D70" s="33"/>
      <c r="E70" s="73">
        <f>SUM(E71:E77)</f>
        <v>0</v>
      </c>
      <c r="F70" s="73">
        <f>SUM(F71:F77)</f>
        <v>0</v>
      </c>
      <c r="G70" s="73">
        <f>SUM(G71:G77)</f>
        <v>0</v>
      </c>
      <c r="H70" s="70" t="e">
        <f t="shared" si="0"/>
        <v>#DIV/0!</v>
      </c>
      <c r="I70" s="70" t="e">
        <f t="shared" si="1"/>
        <v>#DIV/0!</v>
      </c>
    </row>
    <row r="71" spans="1:9" s="21" customFormat="1" ht="12">
      <c r="A71" s="25">
        <v>46</v>
      </c>
      <c r="B71" s="35" t="s">
        <v>810</v>
      </c>
      <c r="C71" s="43">
        <v>721410</v>
      </c>
      <c r="D71" s="36"/>
      <c r="E71" s="74"/>
      <c r="F71" s="76"/>
      <c r="G71" s="76"/>
      <c r="H71" s="70" t="e">
        <f t="shared" si="0"/>
        <v>#DIV/0!</v>
      </c>
      <c r="I71" s="70" t="e">
        <f t="shared" si="1"/>
        <v>#DIV/0!</v>
      </c>
    </row>
    <row r="72" spans="1:9" s="21" customFormat="1" ht="24">
      <c r="A72" s="25">
        <v>47</v>
      </c>
      <c r="B72" s="35" t="s">
        <v>811</v>
      </c>
      <c r="C72" s="43">
        <v>721420</v>
      </c>
      <c r="D72" s="36"/>
      <c r="E72" s="74"/>
      <c r="F72" s="76"/>
      <c r="G72" s="76"/>
      <c r="H72" s="70" t="e">
        <f t="shared" si="0"/>
        <v>#DIV/0!</v>
      </c>
      <c r="I72" s="70" t="e">
        <f t="shared" si="1"/>
        <v>#DIV/0!</v>
      </c>
    </row>
    <row r="73" spans="1:9" s="34" customFormat="1" ht="12">
      <c r="A73" s="25">
        <v>48</v>
      </c>
      <c r="B73" s="35" t="s">
        <v>812</v>
      </c>
      <c r="C73" s="43">
        <v>721430</v>
      </c>
      <c r="D73" s="36"/>
      <c r="E73" s="74"/>
      <c r="F73" s="76"/>
      <c r="G73" s="76"/>
      <c r="H73" s="70" t="e">
        <f t="shared" si="0"/>
        <v>#DIV/0!</v>
      </c>
      <c r="I73" s="70" t="e">
        <f t="shared" si="1"/>
        <v>#DIV/0!</v>
      </c>
    </row>
    <row r="74" spans="1:9" s="34" customFormat="1" ht="14.25" customHeight="1">
      <c r="A74" s="25">
        <v>49</v>
      </c>
      <c r="B74" s="35" t="s">
        <v>813</v>
      </c>
      <c r="C74" s="43">
        <v>721440</v>
      </c>
      <c r="D74" s="36"/>
      <c r="E74" s="74"/>
      <c r="F74" s="76"/>
      <c r="G74" s="76"/>
      <c r="H74" s="70" t="e">
        <f t="shared" si="0"/>
        <v>#DIV/0!</v>
      </c>
      <c r="I74" s="70" t="e">
        <f t="shared" si="1"/>
        <v>#DIV/0!</v>
      </c>
    </row>
    <row r="75" spans="1:9" s="21" customFormat="1" ht="24">
      <c r="A75" s="25">
        <v>50</v>
      </c>
      <c r="B75" s="35" t="s">
        <v>814</v>
      </c>
      <c r="C75" s="43">
        <v>721450</v>
      </c>
      <c r="D75" s="36"/>
      <c r="E75" s="74"/>
      <c r="F75" s="76"/>
      <c r="G75" s="76"/>
      <c r="H75" s="70" t="e">
        <f t="shared" si="0"/>
        <v>#DIV/0!</v>
      </c>
      <c r="I75" s="70" t="e">
        <f t="shared" si="1"/>
        <v>#DIV/0!</v>
      </c>
    </row>
    <row r="76" spans="1:9" s="21" customFormat="1" ht="12">
      <c r="A76" s="25">
        <v>51</v>
      </c>
      <c r="B76" s="35" t="s">
        <v>815</v>
      </c>
      <c r="C76" s="43">
        <v>721460</v>
      </c>
      <c r="D76" s="36"/>
      <c r="E76" s="74"/>
      <c r="F76" s="75"/>
      <c r="G76" s="75"/>
      <c r="H76" s="70" t="e">
        <f t="shared" si="0"/>
        <v>#DIV/0!</v>
      </c>
      <c r="I76" s="70" t="e">
        <f t="shared" si="1"/>
        <v>#DIV/0!</v>
      </c>
    </row>
    <row r="77" spans="1:9" s="21" customFormat="1" ht="14.25" customHeight="1">
      <c r="A77" s="25">
        <v>52</v>
      </c>
      <c r="B77" s="35" t="s">
        <v>816</v>
      </c>
      <c r="C77" s="43">
        <v>721470</v>
      </c>
      <c r="D77" s="36"/>
      <c r="E77" s="75"/>
      <c r="F77" s="75"/>
      <c r="G77" s="75"/>
      <c r="H77" s="70" t="e">
        <f t="shared" si="0"/>
        <v>#DIV/0!</v>
      </c>
      <c r="I77" s="70" t="e">
        <f t="shared" si="1"/>
        <v>#DIV/0!</v>
      </c>
    </row>
    <row r="78" spans="1:9" s="21" customFormat="1" ht="12">
      <c r="A78" s="25">
        <v>53</v>
      </c>
      <c r="B78" s="35" t="s">
        <v>817</v>
      </c>
      <c r="C78" s="43">
        <v>721500</v>
      </c>
      <c r="D78" s="33"/>
      <c r="E78" s="75"/>
      <c r="F78" s="75"/>
      <c r="G78" s="75"/>
      <c r="H78" s="70" t="e">
        <f t="shared" si="0"/>
        <v>#DIV/0!</v>
      </c>
      <c r="I78" s="70" t="e">
        <f t="shared" si="1"/>
        <v>#DIV/0!</v>
      </c>
    </row>
    <row r="79" spans="1:9" s="21" customFormat="1" ht="12">
      <c r="A79" s="25">
        <v>54</v>
      </c>
      <c r="B79" s="30" t="s">
        <v>818</v>
      </c>
      <c r="C79" s="60">
        <v>721600</v>
      </c>
      <c r="D79" s="41"/>
      <c r="E79" s="75"/>
      <c r="F79" s="75"/>
      <c r="G79" s="75"/>
      <c r="H79" s="70" t="e">
        <f t="shared" si="0"/>
        <v>#DIV/0!</v>
      </c>
      <c r="I79" s="70" t="e">
        <f t="shared" si="1"/>
        <v>#DIV/0!</v>
      </c>
    </row>
    <row r="80" spans="1:9" s="21" customFormat="1" ht="24.75" customHeight="1">
      <c r="A80" s="25">
        <v>55</v>
      </c>
      <c r="B80" s="30" t="s">
        <v>921</v>
      </c>
      <c r="C80" s="60">
        <v>721700</v>
      </c>
      <c r="D80" s="41"/>
      <c r="E80" s="73">
        <f>SUM(E81:E82)</f>
        <v>0</v>
      </c>
      <c r="F80" s="73">
        <f>SUM(F81:F82)</f>
        <v>0</v>
      </c>
      <c r="G80" s="73">
        <f>SUM(G81:G82)</f>
        <v>0</v>
      </c>
      <c r="H80" s="70" t="e">
        <f t="shared" si="0"/>
        <v>#DIV/0!</v>
      </c>
      <c r="I80" s="70" t="e">
        <f t="shared" si="1"/>
        <v>#DIV/0!</v>
      </c>
    </row>
    <row r="81" spans="1:9" s="29" customFormat="1" ht="12" customHeight="1">
      <c r="A81" s="25">
        <v>56</v>
      </c>
      <c r="B81" s="30" t="s">
        <v>753</v>
      </c>
      <c r="C81" s="60">
        <v>721711</v>
      </c>
      <c r="D81" s="41"/>
      <c r="E81" s="75"/>
      <c r="F81" s="75"/>
      <c r="G81" s="75"/>
      <c r="H81" s="70" t="e">
        <f t="shared" si="0"/>
        <v>#DIV/0!</v>
      </c>
      <c r="I81" s="70" t="e">
        <f t="shared" si="1"/>
        <v>#DIV/0!</v>
      </c>
    </row>
    <row r="82" spans="1:9" s="29" customFormat="1" ht="12" customHeight="1">
      <c r="A82" s="25">
        <v>57</v>
      </c>
      <c r="B82" s="30" t="s">
        <v>754</v>
      </c>
      <c r="C82" s="60">
        <v>721712</v>
      </c>
      <c r="D82" s="41"/>
      <c r="E82" s="75"/>
      <c r="F82" s="75"/>
      <c r="G82" s="75"/>
      <c r="H82" s="70" t="e">
        <f t="shared" si="0"/>
        <v>#DIV/0!</v>
      </c>
      <c r="I82" s="70" t="e">
        <f t="shared" si="1"/>
        <v>#DIV/0!</v>
      </c>
    </row>
    <row r="83" spans="1:9" s="34" customFormat="1" ht="24">
      <c r="A83" s="25">
        <v>58</v>
      </c>
      <c r="B83" s="39" t="s">
        <v>930</v>
      </c>
      <c r="C83" s="49">
        <v>722000</v>
      </c>
      <c r="D83" s="33"/>
      <c r="E83" s="73">
        <f>SUM(E84+E88+E92+E95+E103+E113+E117)</f>
        <v>0</v>
      </c>
      <c r="F83" s="73">
        <f t="shared" ref="F83:G83" si="6">SUM(F84+F88+F92+F95+F103+F113+F117)</f>
        <v>0</v>
      </c>
      <c r="G83" s="73">
        <f t="shared" si="6"/>
        <v>0</v>
      </c>
      <c r="H83" s="70" t="e">
        <f t="shared" si="0"/>
        <v>#DIV/0!</v>
      </c>
      <c r="I83" s="70" t="e">
        <f t="shared" si="1"/>
        <v>#DIV/0!</v>
      </c>
    </row>
    <row r="84" spans="1:9" s="21" customFormat="1" ht="12">
      <c r="A84" s="25">
        <v>59</v>
      </c>
      <c r="B84" s="35" t="s">
        <v>923</v>
      </c>
      <c r="C84" s="43">
        <v>722100</v>
      </c>
      <c r="D84" s="33"/>
      <c r="E84" s="73">
        <f>SUM(E85:E87)</f>
        <v>0</v>
      </c>
      <c r="F84" s="73">
        <f t="shared" ref="F84:G84" si="7">SUM(F85:F87)</f>
        <v>0</v>
      </c>
      <c r="G84" s="73">
        <f t="shared" si="7"/>
        <v>0</v>
      </c>
      <c r="H84" s="70" t="e">
        <f t="shared" si="0"/>
        <v>#DIV/0!</v>
      </c>
      <c r="I84" s="70" t="e">
        <f t="shared" si="1"/>
        <v>#DIV/0!</v>
      </c>
    </row>
    <row r="85" spans="1:9" s="21" customFormat="1" ht="12">
      <c r="A85" s="25">
        <v>60</v>
      </c>
      <c r="B85" s="35" t="s">
        <v>819</v>
      </c>
      <c r="C85" s="43">
        <v>722110</v>
      </c>
      <c r="D85" s="36"/>
      <c r="E85" s="75"/>
      <c r="F85" s="75"/>
      <c r="G85" s="75"/>
      <c r="H85" s="70" t="e">
        <f t="shared" si="0"/>
        <v>#DIV/0!</v>
      </c>
      <c r="I85" s="70" t="e">
        <f t="shared" si="1"/>
        <v>#DIV/0!</v>
      </c>
    </row>
    <row r="86" spans="1:9" s="34" customFormat="1" ht="12">
      <c r="A86" s="25">
        <v>61</v>
      </c>
      <c r="B86" s="35" t="s">
        <v>820</v>
      </c>
      <c r="C86" s="43">
        <v>722120</v>
      </c>
      <c r="D86" s="36"/>
      <c r="E86" s="75"/>
      <c r="F86" s="75"/>
      <c r="G86" s="75"/>
      <c r="H86" s="70" t="e">
        <f t="shared" si="0"/>
        <v>#DIV/0!</v>
      </c>
      <c r="I86" s="70" t="e">
        <f t="shared" si="1"/>
        <v>#DIV/0!</v>
      </c>
    </row>
    <row r="87" spans="1:9" s="21" customFormat="1" ht="12.75" customHeight="1">
      <c r="A87" s="25">
        <v>62</v>
      </c>
      <c r="B87" s="35" t="s">
        <v>821</v>
      </c>
      <c r="C87" s="43">
        <v>722130</v>
      </c>
      <c r="D87" s="36"/>
      <c r="E87" s="75"/>
      <c r="F87" s="75"/>
      <c r="G87" s="75"/>
      <c r="H87" s="70" t="e">
        <f t="shared" si="0"/>
        <v>#DIV/0!</v>
      </c>
      <c r="I87" s="70" t="e">
        <f t="shared" si="1"/>
        <v>#DIV/0!</v>
      </c>
    </row>
    <row r="88" spans="1:9" s="21" customFormat="1" ht="12">
      <c r="A88" s="25">
        <v>63</v>
      </c>
      <c r="B88" s="35" t="s">
        <v>924</v>
      </c>
      <c r="C88" s="43">
        <v>722200</v>
      </c>
      <c r="D88" s="33"/>
      <c r="E88" s="73">
        <f>SUM(E89:E91)</f>
        <v>0</v>
      </c>
      <c r="F88" s="73">
        <f>SUM(F89:F91)</f>
        <v>0</v>
      </c>
      <c r="G88" s="73">
        <f>SUM(G89:G91)</f>
        <v>0</v>
      </c>
      <c r="H88" s="70" t="e">
        <f t="shared" si="0"/>
        <v>#DIV/0!</v>
      </c>
      <c r="I88" s="70" t="e">
        <f t="shared" si="1"/>
        <v>#DIV/0!</v>
      </c>
    </row>
    <row r="89" spans="1:9" s="21" customFormat="1" ht="12">
      <c r="A89" s="25">
        <v>64</v>
      </c>
      <c r="B89" s="35" t="s">
        <v>822</v>
      </c>
      <c r="C89" s="43">
        <v>722210</v>
      </c>
      <c r="D89" s="36"/>
      <c r="E89" s="75"/>
      <c r="F89" s="75"/>
      <c r="G89" s="75"/>
      <c r="H89" s="70" t="e">
        <f t="shared" si="0"/>
        <v>#DIV/0!</v>
      </c>
      <c r="I89" s="70" t="e">
        <f t="shared" si="1"/>
        <v>#DIV/0!</v>
      </c>
    </row>
    <row r="90" spans="1:9" s="34" customFormat="1" ht="12">
      <c r="A90" s="25">
        <v>65</v>
      </c>
      <c r="B90" s="35" t="s">
        <v>823</v>
      </c>
      <c r="C90" s="43">
        <v>722220</v>
      </c>
      <c r="D90" s="36"/>
      <c r="E90" s="75"/>
      <c r="F90" s="75"/>
      <c r="G90" s="75"/>
      <c r="H90" s="70" t="e">
        <f t="shared" si="0"/>
        <v>#DIV/0!</v>
      </c>
      <c r="I90" s="70" t="e">
        <f t="shared" si="1"/>
        <v>#DIV/0!</v>
      </c>
    </row>
    <row r="91" spans="1:9" s="21" customFormat="1" ht="12">
      <c r="A91" s="25">
        <v>66</v>
      </c>
      <c r="B91" s="35" t="s">
        <v>824</v>
      </c>
      <c r="C91" s="43">
        <v>722230</v>
      </c>
      <c r="D91" s="36"/>
      <c r="E91" s="75"/>
      <c r="F91" s="75"/>
      <c r="G91" s="75"/>
      <c r="H91" s="70" t="e">
        <f t="shared" ref="H91:H154" si="8">SUM(F91/E91)</f>
        <v>#DIV/0!</v>
      </c>
      <c r="I91" s="70" t="e">
        <f t="shared" ref="I91:I154" si="9">SUM(F91/G91)</f>
        <v>#DIV/0!</v>
      </c>
    </row>
    <row r="92" spans="1:9" s="21" customFormat="1" ht="12">
      <c r="A92" s="25">
        <v>67</v>
      </c>
      <c r="B92" s="35" t="s">
        <v>925</v>
      </c>
      <c r="C92" s="43">
        <v>722300</v>
      </c>
      <c r="D92" s="33"/>
      <c r="E92" s="73">
        <f>SUM(E93:E94)</f>
        <v>0</v>
      </c>
      <c r="F92" s="73">
        <f>SUM(F93:F94)</f>
        <v>0</v>
      </c>
      <c r="G92" s="73">
        <f>SUM(G93:G94)</f>
        <v>0</v>
      </c>
      <c r="H92" s="70" t="e">
        <f t="shared" si="8"/>
        <v>#DIV/0!</v>
      </c>
      <c r="I92" s="70" t="e">
        <f t="shared" si="9"/>
        <v>#DIV/0!</v>
      </c>
    </row>
    <row r="93" spans="1:9" s="34" customFormat="1" ht="12">
      <c r="A93" s="25">
        <v>68</v>
      </c>
      <c r="B93" s="35" t="s">
        <v>825</v>
      </c>
      <c r="C93" s="43">
        <v>722310</v>
      </c>
      <c r="D93" s="36"/>
      <c r="E93" s="75"/>
      <c r="F93" s="75"/>
      <c r="G93" s="75"/>
      <c r="H93" s="70" t="e">
        <f t="shared" si="8"/>
        <v>#DIV/0!</v>
      </c>
      <c r="I93" s="70" t="e">
        <f t="shared" si="9"/>
        <v>#DIV/0!</v>
      </c>
    </row>
    <row r="94" spans="1:9" s="21" customFormat="1" ht="12">
      <c r="A94" s="25">
        <v>69</v>
      </c>
      <c r="B94" s="35" t="s">
        <v>826</v>
      </c>
      <c r="C94" s="43">
        <v>722320</v>
      </c>
      <c r="D94" s="36"/>
      <c r="E94" s="75"/>
      <c r="F94" s="75"/>
      <c r="G94" s="75"/>
      <c r="H94" s="70" t="e">
        <f t="shared" si="8"/>
        <v>#DIV/0!</v>
      </c>
      <c r="I94" s="70" t="e">
        <f t="shared" si="9"/>
        <v>#DIV/0!</v>
      </c>
    </row>
    <row r="95" spans="1:9" s="21" customFormat="1" ht="12.75" customHeight="1">
      <c r="A95" s="25">
        <v>70</v>
      </c>
      <c r="B95" s="58" t="s">
        <v>926</v>
      </c>
      <c r="C95" s="43">
        <v>722400</v>
      </c>
      <c r="D95" s="33"/>
      <c r="E95" s="69">
        <f>SUM(E96:E102)</f>
        <v>0</v>
      </c>
      <c r="F95" s="69">
        <f>SUM(F96:F102)</f>
        <v>0</v>
      </c>
      <c r="G95" s="69">
        <f>SUM(G96:G102)</f>
        <v>0</v>
      </c>
      <c r="H95" s="70" t="e">
        <f t="shared" si="8"/>
        <v>#DIV/0!</v>
      </c>
      <c r="I95" s="70" t="e">
        <f t="shared" si="9"/>
        <v>#DIV/0!</v>
      </c>
    </row>
    <row r="96" spans="1:9" s="21" customFormat="1" ht="12">
      <c r="A96" s="25">
        <v>71</v>
      </c>
      <c r="B96" s="35" t="s">
        <v>827</v>
      </c>
      <c r="C96" s="43">
        <v>722410</v>
      </c>
      <c r="D96" s="36"/>
      <c r="E96" s="75"/>
      <c r="F96" s="75"/>
      <c r="G96" s="75"/>
      <c r="H96" s="70" t="e">
        <f t="shared" si="8"/>
        <v>#DIV/0!</v>
      </c>
      <c r="I96" s="70" t="e">
        <f t="shared" si="9"/>
        <v>#DIV/0!</v>
      </c>
    </row>
    <row r="97" spans="1:9" s="21" customFormat="1" ht="12">
      <c r="A97" s="25">
        <v>72</v>
      </c>
      <c r="B97" s="35" t="s">
        <v>828</v>
      </c>
      <c r="C97" s="43">
        <v>722420</v>
      </c>
      <c r="D97" s="36"/>
      <c r="E97" s="75"/>
      <c r="F97" s="75"/>
      <c r="G97" s="75"/>
      <c r="H97" s="70" t="e">
        <f t="shared" si="8"/>
        <v>#DIV/0!</v>
      </c>
      <c r="I97" s="70" t="e">
        <f t="shared" si="9"/>
        <v>#DIV/0!</v>
      </c>
    </row>
    <row r="98" spans="1:9" s="21" customFormat="1" ht="12">
      <c r="A98" s="25">
        <v>73</v>
      </c>
      <c r="B98" s="35" t="s">
        <v>829</v>
      </c>
      <c r="C98" s="43">
        <v>722430</v>
      </c>
      <c r="D98" s="36"/>
      <c r="E98" s="75"/>
      <c r="F98" s="75"/>
      <c r="G98" s="75"/>
      <c r="H98" s="70" t="e">
        <f t="shared" si="8"/>
        <v>#DIV/0!</v>
      </c>
      <c r="I98" s="70" t="e">
        <f t="shared" si="9"/>
        <v>#DIV/0!</v>
      </c>
    </row>
    <row r="99" spans="1:9" s="21" customFormat="1" ht="12">
      <c r="A99" s="25">
        <v>74</v>
      </c>
      <c r="B99" s="30" t="s">
        <v>830</v>
      </c>
      <c r="C99" s="61">
        <v>722440</v>
      </c>
      <c r="D99" s="41"/>
      <c r="E99" s="75"/>
      <c r="F99" s="75"/>
      <c r="G99" s="75"/>
      <c r="H99" s="70" t="e">
        <f t="shared" si="8"/>
        <v>#DIV/0!</v>
      </c>
      <c r="I99" s="70" t="e">
        <f t="shared" si="9"/>
        <v>#DIV/0!</v>
      </c>
    </row>
    <row r="100" spans="1:9" s="21" customFormat="1" ht="12">
      <c r="A100" s="25">
        <v>75</v>
      </c>
      <c r="B100" s="30" t="s">
        <v>831</v>
      </c>
      <c r="C100" s="60">
        <v>722450</v>
      </c>
      <c r="D100" s="41"/>
      <c r="E100" s="75"/>
      <c r="F100" s="580"/>
      <c r="G100" s="75"/>
      <c r="H100" s="70" t="e">
        <f t="shared" si="8"/>
        <v>#DIV/0!</v>
      </c>
      <c r="I100" s="70" t="e">
        <f t="shared" si="9"/>
        <v>#DIV/0!</v>
      </c>
    </row>
    <row r="101" spans="1:9" s="21" customFormat="1" ht="15" customHeight="1">
      <c r="A101" s="25">
        <v>76</v>
      </c>
      <c r="B101" s="30" t="s">
        <v>832</v>
      </c>
      <c r="C101" s="48">
        <v>722460</v>
      </c>
      <c r="D101" s="41"/>
      <c r="E101" s="75"/>
      <c r="F101" s="75"/>
      <c r="G101" s="75"/>
      <c r="H101" s="70" t="e">
        <f t="shared" si="8"/>
        <v>#DIV/0!</v>
      </c>
      <c r="I101" s="70" t="e">
        <f t="shared" si="9"/>
        <v>#DIV/0!</v>
      </c>
    </row>
    <row r="102" spans="1:9" s="93" customFormat="1" ht="27" customHeight="1">
      <c r="A102" s="25">
        <v>77</v>
      </c>
      <c r="B102" s="58" t="s">
        <v>878</v>
      </c>
      <c r="C102" s="100">
        <v>722470</v>
      </c>
      <c r="D102" s="90"/>
      <c r="E102" s="91"/>
      <c r="F102" s="91"/>
      <c r="G102" s="91"/>
      <c r="H102" s="92" t="e">
        <f t="shared" si="8"/>
        <v>#DIV/0!</v>
      </c>
      <c r="I102" s="92" t="e">
        <f t="shared" si="9"/>
        <v>#DIV/0!</v>
      </c>
    </row>
    <row r="103" spans="1:9" s="21" customFormat="1" ht="24.75" customHeight="1">
      <c r="A103" s="25">
        <v>78</v>
      </c>
      <c r="B103" s="58" t="s">
        <v>927</v>
      </c>
      <c r="C103" s="43">
        <v>722500</v>
      </c>
      <c r="D103" s="33"/>
      <c r="E103" s="579">
        <f>SUM(E104:E112)</f>
        <v>0</v>
      </c>
      <c r="F103" s="592">
        <f>SUM(F104:F112)</f>
        <v>0</v>
      </c>
      <c r="G103" s="69">
        <f>SUM(G104:G112)</f>
        <v>0</v>
      </c>
      <c r="H103" s="70" t="e">
        <f t="shared" si="8"/>
        <v>#DIV/0!</v>
      </c>
      <c r="I103" s="70" t="e">
        <f t="shared" si="9"/>
        <v>#DIV/0!</v>
      </c>
    </row>
    <row r="104" spans="1:9" s="21" customFormat="1" ht="24">
      <c r="A104" s="25">
        <v>79</v>
      </c>
      <c r="B104" s="30" t="s">
        <v>833</v>
      </c>
      <c r="C104" s="43">
        <v>722510</v>
      </c>
      <c r="D104" s="36"/>
      <c r="E104" s="75"/>
      <c r="F104" s="75"/>
      <c r="G104" s="75"/>
      <c r="H104" s="70" t="e">
        <f t="shared" si="8"/>
        <v>#DIV/0!</v>
      </c>
      <c r="I104" s="70" t="e">
        <f t="shared" si="9"/>
        <v>#DIV/0!</v>
      </c>
    </row>
    <row r="105" spans="1:9" s="21" customFormat="1" ht="12">
      <c r="A105" s="25">
        <v>80</v>
      </c>
      <c r="B105" s="30" t="s">
        <v>834</v>
      </c>
      <c r="C105" s="43">
        <v>722520</v>
      </c>
      <c r="D105" s="36"/>
      <c r="E105" s="75"/>
      <c r="F105" s="75"/>
      <c r="G105" s="75"/>
      <c r="H105" s="70" t="e">
        <f t="shared" si="8"/>
        <v>#DIV/0!</v>
      </c>
      <c r="I105" s="70" t="e">
        <f t="shared" si="9"/>
        <v>#DIV/0!</v>
      </c>
    </row>
    <row r="106" spans="1:9" s="21" customFormat="1" ht="12">
      <c r="A106" s="25">
        <v>81</v>
      </c>
      <c r="B106" s="35" t="s">
        <v>835</v>
      </c>
      <c r="C106" s="43">
        <v>722530</v>
      </c>
      <c r="D106" s="36"/>
      <c r="E106" s="75"/>
      <c r="F106" s="75"/>
      <c r="G106" s="75"/>
      <c r="H106" s="70" t="e">
        <f t="shared" si="8"/>
        <v>#DIV/0!</v>
      </c>
      <c r="I106" s="70" t="e">
        <f t="shared" si="9"/>
        <v>#DIV/0!</v>
      </c>
    </row>
    <row r="107" spans="1:9" s="21" customFormat="1" ht="12.75" customHeight="1">
      <c r="A107" s="25">
        <v>82</v>
      </c>
      <c r="B107" s="30" t="s">
        <v>836</v>
      </c>
      <c r="C107" s="60">
        <v>722540</v>
      </c>
      <c r="D107" s="41"/>
      <c r="E107" s="75"/>
      <c r="F107" s="75"/>
      <c r="G107" s="75"/>
      <c r="H107" s="70" t="e">
        <f t="shared" si="8"/>
        <v>#DIV/0!</v>
      </c>
      <c r="I107" s="70" t="e">
        <f t="shared" si="9"/>
        <v>#DIV/0!</v>
      </c>
    </row>
    <row r="108" spans="1:9" s="21" customFormat="1" ht="13.5" customHeight="1">
      <c r="A108" s="25">
        <v>83</v>
      </c>
      <c r="B108" s="30" t="s">
        <v>837</v>
      </c>
      <c r="C108" s="62">
        <v>722550</v>
      </c>
      <c r="D108" s="41"/>
      <c r="E108" s="75"/>
      <c r="F108" s="75"/>
      <c r="G108" s="75"/>
      <c r="H108" s="70" t="e">
        <f t="shared" si="8"/>
        <v>#DIV/0!</v>
      </c>
      <c r="I108" s="70" t="e">
        <f t="shared" si="9"/>
        <v>#DIV/0!</v>
      </c>
    </row>
    <row r="109" spans="1:9" s="21" customFormat="1" ht="12">
      <c r="A109" s="25">
        <v>84</v>
      </c>
      <c r="B109" s="30" t="s">
        <v>838</v>
      </c>
      <c r="C109" s="60">
        <v>722560</v>
      </c>
      <c r="D109" s="41"/>
      <c r="E109" s="75"/>
      <c r="F109" s="75"/>
      <c r="G109" s="75"/>
      <c r="H109" s="70" t="e">
        <f t="shared" si="8"/>
        <v>#DIV/0!</v>
      </c>
      <c r="I109" s="70" t="e">
        <f t="shared" si="9"/>
        <v>#DIV/0!</v>
      </c>
    </row>
    <row r="110" spans="1:9" s="21" customFormat="1" ht="24">
      <c r="A110" s="25">
        <v>85</v>
      </c>
      <c r="B110" s="30" t="s">
        <v>839</v>
      </c>
      <c r="C110" s="60">
        <v>722570</v>
      </c>
      <c r="D110" s="41"/>
      <c r="E110" s="75"/>
      <c r="F110" s="75"/>
      <c r="G110" s="75"/>
      <c r="H110" s="70" t="e">
        <f t="shared" si="8"/>
        <v>#DIV/0!</v>
      </c>
      <c r="I110" s="70" t="e">
        <f t="shared" si="9"/>
        <v>#DIV/0!</v>
      </c>
    </row>
    <row r="111" spans="1:9" s="21" customFormat="1" ht="12">
      <c r="A111" s="25">
        <v>86</v>
      </c>
      <c r="B111" s="30" t="s">
        <v>840</v>
      </c>
      <c r="C111" s="60">
        <v>722580</v>
      </c>
      <c r="D111" s="41"/>
      <c r="E111" s="75"/>
      <c r="F111" s="75"/>
      <c r="G111" s="75"/>
      <c r="H111" s="70" t="e">
        <f t="shared" si="8"/>
        <v>#DIV/0!</v>
      </c>
      <c r="I111" s="70" t="e">
        <f t="shared" si="9"/>
        <v>#DIV/0!</v>
      </c>
    </row>
    <row r="112" spans="1:9" s="21" customFormat="1" ht="12">
      <c r="A112" s="25">
        <v>87</v>
      </c>
      <c r="B112" s="35" t="s">
        <v>830</v>
      </c>
      <c r="C112" s="43">
        <v>722590</v>
      </c>
      <c r="D112" s="36"/>
      <c r="E112" s="75"/>
      <c r="F112" s="75"/>
      <c r="G112" s="75"/>
      <c r="H112" s="70" t="e">
        <f t="shared" si="8"/>
        <v>#DIV/0!</v>
      </c>
      <c r="I112" s="70" t="e">
        <f t="shared" si="9"/>
        <v>#DIV/0!</v>
      </c>
    </row>
    <row r="113" spans="1:9" s="21" customFormat="1" ht="24.75" customHeight="1">
      <c r="A113" s="25">
        <v>88</v>
      </c>
      <c r="B113" s="58" t="s">
        <v>928</v>
      </c>
      <c r="C113" s="63">
        <v>722600</v>
      </c>
      <c r="D113" s="33"/>
      <c r="E113" s="579">
        <f>SUM(E114:E116)</f>
        <v>0</v>
      </c>
      <c r="F113" s="579">
        <f>SUM(F114:F116)</f>
        <v>0</v>
      </c>
      <c r="G113" s="592">
        <f>SUM(G114:G116)</f>
        <v>0</v>
      </c>
      <c r="H113" s="70" t="e">
        <f t="shared" si="8"/>
        <v>#DIV/0!</v>
      </c>
      <c r="I113" s="70" t="e">
        <f t="shared" si="9"/>
        <v>#DIV/0!</v>
      </c>
    </row>
    <row r="114" spans="1:9" s="21" customFormat="1" ht="12">
      <c r="A114" s="25">
        <v>89</v>
      </c>
      <c r="B114" s="35" t="s">
        <v>841</v>
      </c>
      <c r="C114" s="43">
        <v>722610</v>
      </c>
      <c r="D114" s="36"/>
      <c r="E114" s="75"/>
      <c r="F114" s="75"/>
      <c r="G114" s="75"/>
      <c r="H114" s="70" t="e">
        <f t="shared" si="8"/>
        <v>#DIV/0!</v>
      </c>
      <c r="I114" s="70" t="e">
        <f t="shared" si="9"/>
        <v>#DIV/0!</v>
      </c>
    </row>
    <row r="115" spans="1:9" s="21" customFormat="1" ht="14.25" customHeight="1">
      <c r="A115" s="25">
        <v>90</v>
      </c>
      <c r="B115" s="35" t="s">
        <v>842</v>
      </c>
      <c r="C115" s="43">
        <v>722620</v>
      </c>
      <c r="D115" s="36"/>
      <c r="E115" s="75"/>
      <c r="F115" s="75"/>
      <c r="G115" s="75"/>
      <c r="H115" s="70" t="e">
        <f t="shared" si="8"/>
        <v>#DIV/0!</v>
      </c>
      <c r="I115" s="70" t="e">
        <f t="shared" si="9"/>
        <v>#DIV/0!</v>
      </c>
    </row>
    <row r="116" spans="1:9" s="21" customFormat="1" ht="12">
      <c r="A116" s="25">
        <v>91</v>
      </c>
      <c r="B116" s="35" t="s">
        <v>843</v>
      </c>
      <c r="C116" s="43">
        <v>722630</v>
      </c>
      <c r="D116" s="36"/>
      <c r="E116" s="74"/>
      <c r="F116" s="74"/>
      <c r="G116" s="578"/>
      <c r="H116" s="70" t="e">
        <f t="shared" si="8"/>
        <v>#DIV/0!</v>
      </c>
      <c r="I116" s="70" t="e">
        <f t="shared" si="9"/>
        <v>#DIV/0!</v>
      </c>
    </row>
    <row r="117" spans="1:9" s="21" customFormat="1" ht="12">
      <c r="A117" s="25">
        <v>92</v>
      </c>
      <c r="B117" s="99" t="s">
        <v>929</v>
      </c>
      <c r="C117" s="518">
        <v>722700</v>
      </c>
      <c r="D117" s="41"/>
      <c r="E117" s="579">
        <f>SUM(E118:E124)</f>
        <v>0</v>
      </c>
      <c r="F117" s="579">
        <f>SUM(F118:F124)</f>
        <v>0</v>
      </c>
      <c r="G117" s="73">
        <f>SUM(G118:G124)</f>
        <v>0</v>
      </c>
      <c r="H117" s="70" t="e">
        <f t="shared" si="8"/>
        <v>#DIV/0!</v>
      </c>
      <c r="I117" s="70" t="e">
        <f t="shared" si="9"/>
        <v>#DIV/0!</v>
      </c>
    </row>
    <row r="118" spans="1:9" s="21" customFormat="1" ht="12">
      <c r="A118" s="25">
        <v>93</v>
      </c>
      <c r="B118" s="64" t="s">
        <v>844</v>
      </c>
      <c r="C118" s="518">
        <v>722710</v>
      </c>
      <c r="D118" s="41"/>
      <c r="E118" s="74"/>
      <c r="F118" s="74"/>
      <c r="G118" s="76"/>
      <c r="H118" s="70" t="e">
        <f t="shared" si="8"/>
        <v>#DIV/0!</v>
      </c>
      <c r="I118" s="70" t="e">
        <f t="shared" si="9"/>
        <v>#DIV/0!</v>
      </c>
    </row>
    <row r="119" spans="1:9" s="21" customFormat="1" ht="12">
      <c r="A119" s="25">
        <v>94</v>
      </c>
      <c r="B119" s="64" t="s">
        <v>845</v>
      </c>
      <c r="C119" s="518">
        <v>722720</v>
      </c>
      <c r="D119" s="41"/>
      <c r="E119" s="74"/>
      <c r="F119" s="74"/>
      <c r="G119" s="76"/>
      <c r="H119" s="70" t="e">
        <f t="shared" si="8"/>
        <v>#DIV/0!</v>
      </c>
      <c r="I119" s="70" t="e">
        <f t="shared" si="9"/>
        <v>#DIV/0!</v>
      </c>
    </row>
    <row r="120" spans="1:9" s="21" customFormat="1" ht="24">
      <c r="A120" s="25">
        <v>95</v>
      </c>
      <c r="B120" s="64" t="s">
        <v>871</v>
      </c>
      <c r="C120" s="518">
        <v>722730</v>
      </c>
      <c r="D120" s="41"/>
      <c r="E120" s="74"/>
      <c r="F120" s="74"/>
      <c r="G120" s="74"/>
      <c r="H120" s="70" t="e">
        <f t="shared" si="8"/>
        <v>#DIV/0!</v>
      </c>
      <c r="I120" s="70" t="e">
        <f t="shared" si="9"/>
        <v>#DIV/0!</v>
      </c>
    </row>
    <row r="121" spans="1:9" s="21" customFormat="1" ht="12">
      <c r="A121" s="25">
        <v>96</v>
      </c>
      <c r="B121" s="64" t="s">
        <v>846</v>
      </c>
      <c r="C121" s="518">
        <v>722740</v>
      </c>
      <c r="D121" s="41"/>
      <c r="E121" s="74"/>
      <c r="F121" s="74"/>
      <c r="G121" s="74"/>
      <c r="H121" s="70" t="e">
        <f t="shared" si="8"/>
        <v>#DIV/0!</v>
      </c>
      <c r="I121" s="70" t="e">
        <f t="shared" si="9"/>
        <v>#DIV/0!</v>
      </c>
    </row>
    <row r="122" spans="1:9" s="21" customFormat="1" ht="12" customHeight="1">
      <c r="A122" s="25">
        <v>97</v>
      </c>
      <c r="B122" s="64" t="s">
        <v>847</v>
      </c>
      <c r="C122" s="518">
        <v>722750</v>
      </c>
      <c r="D122" s="41"/>
      <c r="E122" s="74"/>
      <c r="F122" s="74"/>
      <c r="G122" s="74"/>
      <c r="H122" s="70" t="e">
        <f t="shared" si="8"/>
        <v>#DIV/0!</v>
      </c>
      <c r="I122" s="70" t="e">
        <f t="shared" si="9"/>
        <v>#DIV/0!</v>
      </c>
    </row>
    <row r="123" spans="1:9" s="21" customFormat="1" ht="12">
      <c r="A123" s="25">
        <v>98</v>
      </c>
      <c r="B123" s="64" t="s">
        <v>848</v>
      </c>
      <c r="C123" s="518">
        <v>722760</v>
      </c>
      <c r="D123" s="41"/>
      <c r="E123" s="74"/>
      <c r="F123" s="74"/>
      <c r="G123" s="74"/>
      <c r="H123" s="70" t="e">
        <f t="shared" si="8"/>
        <v>#DIV/0!</v>
      </c>
      <c r="I123" s="70" t="e">
        <f t="shared" si="9"/>
        <v>#DIV/0!</v>
      </c>
    </row>
    <row r="124" spans="1:9" s="21" customFormat="1" ht="12">
      <c r="A124" s="25">
        <v>99</v>
      </c>
      <c r="B124" s="64" t="s">
        <v>849</v>
      </c>
      <c r="C124" s="518">
        <v>722790</v>
      </c>
      <c r="D124" s="41"/>
      <c r="E124" s="74"/>
      <c r="F124" s="74"/>
      <c r="G124" s="74"/>
      <c r="H124" s="70" t="e">
        <f t="shared" si="8"/>
        <v>#DIV/0!</v>
      </c>
      <c r="I124" s="70" t="e">
        <f t="shared" si="9"/>
        <v>#DIV/0!</v>
      </c>
    </row>
    <row r="125" spans="1:9" s="34" customFormat="1" ht="12">
      <c r="A125" s="25">
        <v>100</v>
      </c>
      <c r="B125" s="39" t="s">
        <v>931</v>
      </c>
      <c r="C125" s="42">
        <v>723000</v>
      </c>
      <c r="D125" s="33"/>
      <c r="E125" s="73">
        <f t="shared" ref="E125:F125" si="10">SUM(E126)</f>
        <v>0</v>
      </c>
      <c r="F125" s="73">
        <f t="shared" si="10"/>
        <v>0</v>
      </c>
      <c r="G125" s="73">
        <f>SUM(G126)</f>
        <v>0</v>
      </c>
      <c r="H125" s="70" t="e">
        <f t="shared" si="8"/>
        <v>#DIV/0!</v>
      </c>
      <c r="I125" s="70" t="e">
        <f t="shared" si="9"/>
        <v>#DIV/0!</v>
      </c>
    </row>
    <row r="126" spans="1:9" s="21" customFormat="1" ht="12">
      <c r="A126" s="25">
        <v>101</v>
      </c>
      <c r="B126" s="58" t="s">
        <v>932</v>
      </c>
      <c r="C126" s="43">
        <v>723100</v>
      </c>
      <c r="D126" s="33"/>
      <c r="E126" s="73">
        <f t="shared" ref="E126:F126" si="11">SUM(E127:E130)</f>
        <v>0</v>
      </c>
      <c r="F126" s="73">
        <f t="shared" si="11"/>
        <v>0</v>
      </c>
      <c r="G126" s="73">
        <f>SUM(G127:G130)</f>
        <v>0</v>
      </c>
      <c r="H126" s="70" t="e">
        <f t="shared" si="8"/>
        <v>#DIV/0!</v>
      </c>
      <c r="I126" s="70" t="e">
        <f t="shared" si="9"/>
        <v>#DIV/0!</v>
      </c>
    </row>
    <row r="127" spans="1:9" s="21" customFormat="1" ht="12">
      <c r="A127" s="25">
        <v>102</v>
      </c>
      <c r="B127" s="35" t="s">
        <v>850</v>
      </c>
      <c r="C127" s="43">
        <v>723110</v>
      </c>
      <c r="D127" s="36"/>
      <c r="E127" s="74"/>
      <c r="F127" s="74"/>
      <c r="G127" s="76"/>
      <c r="H127" s="70" t="e">
        <f t="shared" si="8"/>
        <v>#DIV/0!</v>
      </c>
      <c r="I127" s="70" t="e">
        <f t="shared" si="9"/>
        <v>#DIV/0!</v>
      </c>
    </row>
    <row r="128" spans="1:9" s="21" customFormat="1" ht="12">
      <c r="A128" s="25">
        <v>103</v>
      </c>
      <c r="B128" s="35" t="s">
        <v>851</v>
      </c>
      <c r="C128" s="43">
        <v>723120</v>
      </c>
      <c r="D128" s="36"/>
      <c r="E128" s="74"/>
      <c r="F128" s="74"/>
      <c r="G128" s="75"/>
      <c r="H128" s="70" t="e">
        <f t="shared" si="8"/>
        <v>#DIV/0!</v>
      </c>
      <c r="I128" s="70" t="e">
        <f t="shared" si="9"/>
        <v>#DIV/0!</v>
      </c>
    </row>
    <row r="129" spans="1:9" s="21" customFormat="1" ht="13.5" customHeight="1">
      <c r="A129" s="25">
        <v>104</v>
      </c>
      <c r="B129" s="35" t="s">
        <v>852</v>
      </c>
      <c r="C129" s="43">
        <v>723130</v>
      </c>
      <c r="D129" s="36"/>
      <c r="E129" s="75"/>
      <c r="F129" s="75"/>
      <c r="G129" s="75"/>
      <c r="H129" s="70" t="e">
        <f t="shared" si="8"/>
        <v>#DIV/0!</v>
      </c>
      <c r="I129" s="70" t="e">
        <f t="shared" si="9"/>
        <v>#DIV/0!</v>
      </c>
    </row>
    <row r="130" spans="1:9" s="29" customFormat="1" ht="12">
      <c r="A130" s="25">
        <v>105</v>
      </c>
      <c r="B130" s="35" t="s">
        <v>853</v>
      </c>
      <c r="C130" s="43">
        <v>723140</v>
      </c>
      <c r="D130" s="41"/>
      <c r="E130" s="75"/>
      <c r="F130" s="75"/>
      <c r="G130" s="75"/>
      <c r="H130" s="70" t="e">
        <f t="shared" si="8"/>
        <v>#DIV/0!</v>
      </c>
      <c r="I130" s="70" t="e">
        <f t="shared" si="9"/>
        <v>#DIV/0!</v>
      </c>
    </row>
    <row r="131" spans="1:9" s="29" customFormat="1" ht="27" customHeight="1">
      <c r="A131" s="25">
        <v>106</v>
      </c>
      <c r="B131" s="104" t="s">
        <v>933</v>
      </c>
      <c r="C131" s="110">
        <v>730000</v>
      </c>
      <c r="D131" s="111"/>
      <c r="E131" s="109">
        <f>SUM(E132+E136+E166)</f>
        <v>0</v>
      </c>
      <c r="F131" s="109">
        <f>SUM(F132+F136+F166)</f>
        <v>0</v>
      </c>
      <c r="G131" s="109">
        <f>SUM(G132+G136+G166)</f>
        <v>0</v>
      </c>
      <c r="H131" s="107" t="e">
        <f t="shared" si="8"/>
        <v>#DIV/0!</v>
      </c>
      <c r="I131" s="107" t="e">
        <f t="shared" si="9"/>
        <v>#DIV/0!</v>
      </c>
    </row>
    <row r="132" spans="1:9" s="34" customFormat="1" ht="24">
      <c r="A132" s="25">
        <v>107</v>
      </c>
      <c r="B132" s="26" t="s">
        <v>934</v>
      </c>
      <c r="C132" s="42">
        <v>731000</v>
      </c>
      <c r="D132" s="33"/>
      <c r="E132" s="73">
        <f>E133</f>
        <v>0</v>
      </c>
      <c r="F132" s="73">
        <f>F133</f>
        <v>0</v>
      </c>
      <c r="G132" s="73">
        <f>SUM(G133)</f>
        <v>0</v>
      </c>
      <c r="H132" s="70" t="e">
        <f t="shared" si="8"/>
        <v>#DIV/0!</v>
      </c>
      <c r="I132" s="70" t="e">
        <f t="shared" si="9"/>
        <v>#DIV/0!</v>
      </c>
    </row>
    <row r="133" spans="1:9" s="21" customFormat="1" ht="24">
      <c r="A133" s="25">
        <v>108</v>
      </c>
      <c r="B133" s="58" t="s">
        <v>935</v>
      </c>
      <c r="C133" s="43">
        <v>731100</v>
      </c>
      <c r="D133" s="33"/>
      <c r="E133" s="73">
        <f t="shared" ref="E133:F133" si="12">SUM(E134:E135)</f>
        <v>0</v>
      </c>
      <c r="F133" s="73">
        <f t="shared" si="12"/>
        <v>0</v>
      </c>
      <c r="G133" s="73">
        <f>SUM(G134:G135)</f>
        <v>0</v>
      </c>
      <c r="H133" s="70" t="e">
        <f t="shared" si="8"/>
        <v>#DIV/0!</v>
      </c>
      <c r="I133" s="70" t="e">
        <f t="shared" si="9"/>
        <v>#DIV/0!</v>
      </c>
    </row>
    <row r="134" spans="1:9" s="21" customFormat="1" ht="12">
      <c r="A134" s="25">
        <v>109</v>
      </c>
      <c r="B134" s="35" t="s">
        <v>854</v>
      </c>
      <c r="C134" s="43">
        <v>731110</v>
      </c>
      <c r="D134" s="36"/>
      <c r="E134" s="75"/>
      <c r="F134" s="75"/>
      <c r="G134" s="75"/>
      <c r="H134" s="70" t="e">
        <f t="shared" si="8"/>
        <v>#DIV/0!</v>
      </c>
      <c r="I134" s="70" t="e">
        <f t="shared" si="9"/>
        <v>#DIV/0!</v>
      </c>
    </row>
    <row r="135" spans="1:9" s="21" customFormat="1" ht="12">
      <c r="A135" s="25">
        <v>110</v>
      </c>
      <c r="B135" s="35" t="s">
        <v>855</v>
      </c>
      <c r="C135" s="43">
        <v>731120</v>
      </c>
      <c r="D135" s="41"/>
      <c r="E135" s="75"/>
      <c r="F135" s="75"/>
      <c r="G135" s="75"/>
      <c r="H135" s="70" t="e">
        <f t="shared" si="8"/>
        <v>#DIV/0!</v>
      </c>
      <c r="I135" s="70" t="e">
        <f t="shared" si="9"/>
        <v>#DIV/0!</v>
      </c>
    </row>
    <row r="136" spans="1:9" s="21" customFormat="1" ht="12.75" customHeight="1">
      <c r="A136" s="101">
        <v>111</v>
      </c>
      <c r="B136" s="39" t="s">
        <v>936</v>
      </c>
      <c r="C136" s="49">
        <v>732000</v>
      </c>
      <c r="D136" s="90"/>
      <c r="E136" s="102">
        <f t="shared" ref="E136:F136" si="13">SUM(E137)</f>
        <v>0</v>
      </c>
      <c r="F136" s="102">
        <f t="shared" si="13"/>
        <v>0</v>
      </c>
      <c r="G136" s="102">
        <f>SUM(G137)</f>
        <v>0</v>
      </c>
      <c r="H136" s="92" t="e">
        <f t="shared" si="8"/>
        <v>#DIV/0!</v>
      </c>
      <c r="I136" s="92" t="e">
        <f t="shared" si="9"/>
        <v>#DIV/0!</v>
      </c>
    </row>
    <row r="137" spans="1:9" s="21" customFormat="1" ht="24" customHeight="1">
      <c r="A137" s="25">
        <v>112</v>
      </c>
      <c r="B137" s="99" t="s">
        <v>967</v>
      </c>
      <c r="C137" s="43">
        <v>732100</v>
      </c>
      <c r="D137" s="41"/>
      <c r="E137" s="73">
        <f t="shared" ref="E137:F137" si="14">SUM(E138+E145+E154+E16)</f>
        <v>0</v>
      </c>
      <c r="F137" s="73">
        <f t="shared" si="14"/>
        <v>0</v>
      </c>
      <c r="G137" s="73">
        <f>SUM(G138+G145+G154+G16)</f>
        <v>0</v>
      </c>
      <c r="H137" s="70" t="e">
        <f t="shared" si="8"/>
        <v>#DIV/0!</v>
      </c>
      <c r="I137" s="70" t="e">
        <f t="shared" si="9"/>
        <v>#DIV/0!</v>
      </c>
    </row>
    <row r="138" spans="1:9" s="21" customFormat="1" ht="24">
      <c r="A138" s="25">
        <v>113</v>
      </c>
      <c r="B138" s="35" t="s">
        <v>937</v>
      </c>
      <c r="C138" s="43">
        <v>732110</v>
      </c>
      <c r="D138" s="41"/>
      <c r="E138" s="73">
        <f>SUM(E139:E144)</f>
        <v>0</v>
      </c>
      <c r="F138" s="73">
        <f t="shared" ref="F138:G138" si="15">SUM(F139:F144)</f>
        <v>0</v>
      </c>
      <c r="G138" s="73">
        <f t="shared" si="15"/>
        <v>0</v>
      </c>
      <c r="H138" s="70" t="e">
        <f t="shared" si="8"/>
        <v>#DIV/0!</v>
      </c>
      <c r="I138" s="70" t="e">
        <f t="shared" si="9"/>
        <v>#DIV/0!</v>
      </c>
    </row>
    <row r="139" spans="1:9" s="21" customFormat="1" ht="12">
      <c r="A139" s="25">
        <v>114</v>
      </c>
      <c r="B139" s="35" t="s">
        <v>757</v>
      </c>
      <c r="C139" s="43">
        <v>732111</v>
      </c>
      <c r="D139" s="41"/>
      <c r="E139" s="75"/>
      <c r="F139" s="75"/>
      <c r="G139" s="74"/>
      <c r="H139" s="70" t="e">
        <f t="shared" si="8"/>
        <v>#DIV/0!</v>
      </c>
      <c r="I139" s="70" t="e">
        <f t="shared" si="9"/>
        <v>#DIV/0!</v>
      </c>
    </row>
    <row r="140" spans="1:9" s="21" customFormat="1" ht="12">
      <c r="A140" s="25">
        <v>115</v>
      </c>
      <c r="B140" s="35" t="s">
        <v>758</v>
      </c>
      <c r="C140" s="43">
        <v>732112</v>
      </c>
      <c r="D140" s="41"/>
      <c r="E140" s="75"/>
      <c r="F140" s="75"/>
      <c r="G140" s="74"/>
      <c r="H140" s="70" t="e">
        <f t="shared" si="8"/>
        <v>#DIV/0!</v>
      </c>
      <c r="I140" s="70" t="e">
        <f t="shared" si="9"/>
        <v>#DIV/0!</v>
      </c>
    </row>
    <row r="141" spans="1:9" s="21" customFormat="1" ht="12">
      <c r="A141" s="25">
        <v>116</v>
      </c>
      <c r="B141" s="35" t="s">
        <v>759</v>
      </c>
      <c r="C141" s="43">
        <v>732113</v>
      </c>
      <c r="D141" s="41"/>
      <c r="E141" s="75"/>
      <c r="F141" s="75"/>
      <c r="G141" s="31"/>
      <c r="H141" s="70" t="e">
        <f t="shared" si="8"/>
        <v>#DIV/0!</v>
      </c>
      <c r="I141" s="70" t="e">
        <f t="shared" si="9"/>
        <v>#DIV/0!</v>
      </c>
    </row>
    <row r="142" spans="1:9" s="21" customFormat="1" ht="12">
      <c r="A142" s="25">
        <v>117</v>
      </c>
      <c r="B142" s="35" t="s">
        <v>760</v>
      </c>
      <c r="C142" s="43">
        <v>732114</v>
      </c>
      <c r="D142" s="41"/>
      <c r="E142" s="75"/>
      <c r="F142" s="75"/>
      <c r="G142" s="74"/>
      <c r="H142" s="70" t="e">
        <f t="shared" si="8"/>
        <v>#DIV/0!</v>
      </c>
      <c r="I142" s="70" t="e">
        <f t="shared" si="9"/>
        <v>#DIV/0!</v>
      </c>
    </row>
    <row r="143" spans="1:9" s="21" customFormat="1" ht="12">
      <c r="A143" s="25">
        <v>118</v>
      </c>
      <c r="B143" s="35" t="s">
        <v>761</v>
      </c>
      <c r="C143" s="43">
        <v>732115</v>
      </c>
      <c r="D143" s="41"/>
      <c r="E143" s="75"/>
      <c r="F143" s="75"/>
      <c r="G143" s="74"/>
      <c r="H143" s="70" t="e">
        <f t="shared" si="8"/>
        <v>#DIV/0!</v>
      </c>
      <c r="I143" s="70" t="e">
        <f t="shared" si="9"/>
        <v>#DIV/0!</v>
      </c>
    </row>
    <row r="144" spans="1:9" s="21" customFormat="1" ht="12">
      <c r="A144" s="25">
        <v>119</v>
      </c>
      <c r="B144" s="35" t="s">
        <v>762</v>
      </c>
      <c r="C144" s="43">
        <v>732116</v>
      </c>
      <c r="D144" s="41"/>
      <c r="E144" s="75"/>
      <c r="F144" s="75"/>
      <c r="G144" s="74"/>
      <c r="H144" s="70" t="e">
        <f t="shared" si="8"/>
        <v>#DIV/0!</v>
      </c>
      <c r="I144" s="70" t="e">
        <f t="shared" si="9"/>
        <v>#DIV/0!</v>
      </c>
    </row>
    <row r="145" spans="1:256" s="21" customFormat="1" ht="24">
      <c r="A145" s="25">
        <v>120</v>
      </c>
      <c r="B145" s="58" t="s">
        <v>938</v>
      </c>
      <c r="C145" s="63">
        <v>732120</v>
      </c>
      <c r="D145" s="90"/>
      <c r="E145" s="102">
        <f>SUM(E146:E153)</f>
        <v>0</v>
      </c>
      <c r="F145" s="102">
        <f>SUM(F146:F153)</f>
        <v>0</v>
      </c>
      <c r="G145" s="102">
        <f>SUM(G146:G153)</f>
        <v>0</v>
      </c>
      <c r="H145" s="92" t="e">
        <f t="shared" si="8"/>
        <v>#DIV/0!</v>
      </c>
      <c r="I145" s="92" t="e">
        <f t="shared" si="9"/>
        <v>#DIV/0!</v>
      </c>
    </row>
    <row r="146" spans="1:256" s="21" customFormat="1" ht="12">
      <c r="A146" s="25">
        <v>121</v>
      </c>
      <c r="B146" s="58" t="s">
        <v>879</v>
      </c>
      <c r="C146" s="63">
        <v>732121</v>
      </c>
      <c r="D146" s="90"/>
      <c r="E146" s="91"/>
      <c r="F146" s="91"/>
      <c r="G146" s="91"/>
      <c r="H146" s="92" t="e">
        <f t="shared" si="8"/>
        <v>#DIV/0!</v>
      </c>
      <c r="I146" s="92" t="e">
        <f t="shared" si="9"/>
        <v>#DIV/0!</v>
      </c>
    </row>
    <row r="147" spans="1:256" s="21" customFormat="1" ht="12">
      <c r="A147" s="25">
        <v>122</v>
      </c>
      <c r="B147" s="58" t="s">
        <v>880</v>
      </c>
      <c r="C147" s="63">
        <v>732122</v>
      </c>
      <c r="D147" s="90"/>
      <c r="E147" s="91"/>
      <c r="F147" s="91"/>
      <c r="G147" s="91"/>
      <c r="H147" s="92" t="e">
        <f t="shared" si="8"/>
        <v>#DIV/0!</v>
      </c>
      <c r="I147" s="92" t="e">
        <f t="shared" si="9"/>
        <v>#DIV/0!</v>
      </c>
    </row>
    <row r="148" spans="1:256" s="21" customFormat="1" ht="12">
      <c r="A148" s="25">
        <v>123</v>
      </c>
      <c r="B148" s="58" t="s">
        <v>881</v>
      </c>
      <c r="C148" s="63">
        <v>732123</v>
      </c>
      <c r="D148" s="90"/>
      <c r="E148" s="91"/>
      <c r="F148" s="91"/>
      <c r="G148" s="91"/>
      <c r="H148" s="92" t="e">
        <f t="shared" si="8"/>
        <v>#DIV/0!</v>
      </c>
      <c r="I148" s="92" t="e">
        <f t="shared" si="9"/>
        <v>#DIV/0!</v>
      </c>
    </row>
    <row r="149" spans="1:256" s="21" customFormat="1" ht="12">
      <c r="A149" s="25">
        <v>124</v>
      </c>
      <c r="B149" s="58" t="s">
        <v>882</v>
      </c>
      <c r="C149" s="63">
        <v>732124</v>
      </c>
      <c r="D149" s="90"/>
      <c r="E149" s="91"/>
      <c r="F149" s="91"/>
      <c r="G149" s="91"/>
      <c r="H149" s="92" t="e">
        <f t="shared" si="8"/>
        <v>#DIV/0!</v>
      </c>
      <c r="I149" s="92" t="e">
        <f t="shared" si="9"/>
        <v>#DIV/0!</v>
      </c>
    </row>
    <row r="150" spans="1:256" s="21" customFormat="1" ht="12">
      <c r="A150" s="25">
        <v>125</v>
      </c>
      <c r="B150" s="58" t="s">
        <v>883</v>
      </c>
      <c r="C150" s="63">
        <v>732125</v>
      </c>
      <c r="D150" s="90"/>
      <c r="E150" s="91"/>
      <c r="F150" s="91"/>
      <c r="G150" s="91"/>
      <c r="H150" s="92" t="e">
        <f t="shared" si="8"/>
        <v>#DIV/0!</v>
      </c>
      <c r="I150" s="92" t="e">
        <f t="shared" si="9"/>
        <v>#DIV/0!</v>
      </c>
    </row>
    <row r="151" spans="1:256" s="21" customFormat="1" ht="24">
      <c r="A151" s="25">
        <v>126</v>
      </c>
      <c r="B151" s="58" t="s">
        <v>884</v>
      </c>
      <c r="C151" s="63">
        <v>732126</v>
      </c>
      <c r="D151" s="90"/>
      <c r="E151" s="91"/>
      <c r="F151" s="91"/>
      <c r="G151" s="91"/>
      <c r="H151" s="92" t="e">
        <f t="shared" si="8"/>
        <v>#DIV/0!</v>
      </c>
      <c r="I151" s="92" t="e">
        <f t="shared" si="9"/>
        <v>#DIV/0!</v>
      </c>
    </row>
    <row r="152" spans="1:256" s="21" customFormat="1" ht="24">
      <c r="A152" s="25">
        <v>127</v>
      </c>
      <c r="B152" s="58" t="s">
        <v>885</v>
      </c>
      <c r="C152" s="63">
        <v>732127</v>
      </c>
      <c r="D152" s="90"/>
      <c r="E152" s="91"/>
      <c r="F152" s="91"/>
      <c r="G152" s="91"/>
      <c r="H152" s="92" t="e">
        <f t="shared" si="8"/>
        <v>#DIV/0!</v>
      </c>
      <c r="I152" s="92" t="e">
        <f t="shared" si="9"/>
        <v>#DIV/0!</v>
      </c>
    </row>
    <row r="153" spans="1:256" s="21" customFormat="1" ht="16.5" customHeight="1">
      <c r="A153" s="25">
        <v>128</v>
      </c>
      <c r="B153" s="58" t="s">
        <v>903</v>
      </c>
      <c r="C153" s="63">
        <v>732128</v>
      </c>
      <c r="D153" s="90"/>
      <c r="E153" s="91"/>
      <c r="F153" s="91"/>
      <c r="G153" s="91"/>
      <c r="H153" s="92" t="e">
        <f t="shared" si="8"/>
        <v>#DIV/0!</v>
      </c>
      <c r="I153" s="92" t="e">
        <f t="shared" si="9"/>
        <v>#DIV/0!</v>
      </c>
    </row>
    <row r="154" spans="1:256" s="21" customFormat="1" ht="12">
      <c r="A154" s="25">
        <v>129</v>
      </c>
      <c r="B154" s="94" t="s">
        <v>939</v>
      </c>
      <c r="C154" s="43">
        <v>732130</v>
      </c>
      <c r="D154" s="41"/>
      <c r="E154" s="73">
        <f>SUM(E155:E158)</f>
        <v>0</v>
      </c>
      <c r="F154" s="73">
        <f>SUM(F155:F158)</f>
        <v>0</v>
      </c>
      <c r="G154" s="73">
        <f>SUM(G155:G158)</f>
        <v>0</v>
      </c>
      <c r="H154" s="70" t="e">
        <f t="shared" si="8"/>
        <v>#DIV/0!</v>
      </c>
      <c r="I154" s="70" t="e">
        <f t="shared" si="9"/>
        <v>#DIV/0!</v>
      </c>
      <c r="IV154" s="21">
        <f>SUM(IV125:IV145)</f>
        <v>0</v>
      </c>
    </row>
    <row r="155" spans="1:256" s="21" customFormat="1">
      <c r="A155" s="25">
        <v>130</v>
      </c>
      <c r="B155" s="35" t="s">
        <v>763</v>
      </c>
      <c r="C155" s="45">
        <v>732131</v>
      </c>
      <c r="D155" s="41"/>
      <c r="E155" s="75"/>
      <c r="F155" s="75"/>
      <c r="G155" s="75"/>
      <c r="H155" s="70" t="e">
        <f t="shared" ref="H155:H218" si="16">SUM(F155/E155)</f>
        <v>#DIV/0!</v>
      </c>
      <c r="I155" s="70" t="e">
        <f t="shared" ref="I155:I218" si="17">SUM(F155/G155)</f>
        <v>#DIV/0!</v>
      </c>
    </row>
    <row r="156" spans="1:256" s="21" customFormat="1" ht="24">
      <c r="A156" s="25">
        <v>131</v>
      </c>
      <c r="B156" s="35" t="s">
        <v>764</v>
      </c>
      <c r="C156" s="45">
        <v>732132</v>
      </c>
      <c r="D156" s="41"/>
      <c r="E156" s="75"/>
      <c r="F156" s="75"/>
      <c r="G156" s="75"/>
      <c r="H156" s="70" t="e">
        <f t="shared" si="16"/>
        <v>#DIV/0!</v>
      </c>
      <c r="I156" s="70" t="e">
        <f t="shared" si="17"/>
        <v>#DIV/0!</v>
      </c>
    </row>
    <row r="157" spans="1:256" s="21" customFormat="1">
      <c r="A157" s="25">
        <v>132</v>
      </c>
      <c r="B157" s="58" t="s">
        <v>886</v>
      </c>
      <c r="C157" s="95">
        <v>732133</v>
      </c>
      <c r="D157" s="90"/>
      <c r="E157" s="91"/>
      <c r="F157" s="91"/>
      <c r="G157" s="91"/>
      <c r="H157" s="92" t="e">
        <f t="shared" si="16"/>
        <v>#DIV/0!</v>
      </c>
      <c r="I157" s="92" t="e">
        <f t="shared" si="17"/>
        <v>#DIV/0!</v>
      </c>
    </row>
    <row r="158" spans="1:256" s="21" customFormat="1">
      <c r="A158" s="25">
        <v>133</v>
      </c>
      <c r="B158" s="58" t="s">
        <v>904</v>
      </c>
      <c r="C158" s="95">
        <v>732134</v>
      </c>
      <c r="D158" s="90"/>
      <c r="E158" s="91"/>
      <c r="F158" s="91"/>
      <c r="G158" s="91"/>
      <c r="H158" s="92" t="e">
        <f t="shared" si="16"/>
        <v>#DIV/0!</v>
      </c>
      <c r="I158" s="92" t="e">
        <f t="shared" si="17"/>
        <v>#DIV/0!</v>
      </c>
    </row>
    <row r="159" spans="1:256" s="21" customFormat="1" ht="24">
      <c r="A159" s="25">
        <v>134</v>
      </c>
      <c r="B159" s="35" t="s">
        <v>940</v>
      </c>
      <c r="C159" s="61">
        <v>732140</v>
      </c>
      <c r="D159" s="41"/>
      <c r="E159" s="73">
        <f>SUM(E160:E165)</f>
        <v>0</v>
      </c>
      <c r="F159" s="73">
        <f>SUM(F160:F165)</f>
        <v>0</v>
      </c>
      <c r="G159" s="73">
        <f>SUM(G160:G165)</f>
        <v>0</v>
      </c>
      <c r="H159" s="70" t="e">
        <f t="shared" si="16"/>
        <v>#DIV/0!</v>
      </c>
      <c r="I159" s="70" t="e">
        <f t="shared" si="17"/>
        <v>#DIV/0!</v>
      </c>
    </row>
    <row r="160" spans="1:256" s="21" customFormat="1" ht="24">
      <c r="A160" s="25">
        <v>135</v>
      </c>
      <c r="B160" s="35" t="s">
        <v>765</v>
      </c>
      <c r="C160" s="43">
        <v>732143</v>
      </c>
      <c r="D160" s="41"/>
      <c r="E160" s="75"/>
      <c r="F160" s="75"/>
      <c r="G160" s="75"/>
      <c r="H160" s="70" t="e">
        <f t="shared" si="16"/>
        <v>#DIV/0!</v>
      </c>
      <c r="I160" s="70" t="e">
        <f t="shared" si="17"/>
        <v>#DIV/0!</v>
      </c>
    </row>
    <row r="161" spans="1:9" s="21" customFormat="1" ht="24">
      <c r="A161" s="25">
        <v>136</v>
      </c>
      <c r="B161" s="35" t="s">
        <v>766</v>
      </c>
      <c r="C161" s="43">
        <v>732144</v>
      </c>
      <c r="D161" s="41"/>
      <c r="E161" s="75"/>
      <c r="F161" s="75"/>
      <c r="G161" s="75"/>
      <c r="H161" s="70" t="e">
        <f t="shared" si="16"/>
        <v>#DIV/0!</v>
      </c>
      <c r="I161" s="70" t="e">
        <f t="shared" si="17"/>
        <v>#DIV/0!</v>
      </c>
    </row>
    <row r="162" spans="1:9" s="21" customFormat="1" ht="36">
      <c r="A162" s="25">
        <v>137</v>
      </c>
      <c r="B162" s="35" t="s">
        <v>781</v>
      </c>
      <c r="C162" s="43">
        <v>732145</v>
      </c>
      <c r="D162" s="41"/>
      <c r="E162" s="75"/>
      <c r="F162" s="75"/>
      <c r="G162" s="75"/>
      <c r="H162" s="70" t="e">
        <f t="shared" si="16"/>
        <v>#DIV/0!</v>
      </c>
      <c r="I162" s="70" t="e">
        <f t="shared" si="17"/>
        <v>#DIV/0!</v>
      </c>
    </row>
    <row r="163" spans="1:9" s="21" customFormat="1" ht="36">
      <c r="A163" s="25">
        <v>138</v>
      </c>
      <c r="B163" s="35" t="s">
        <v>767</v>
      </c>
      <c r="C163" s="43">
        <v>732146</v>
      </c>
      <c r="D163" s="41"/>
      <c r="E163" s="75"/>
      <c r="F163" s="75"/>
      <c r="G163" s="75"/>
      <c r="H163" s="70" t="e">
        <f t="shared" si="16"/>
        <v>#DIV/0!</v>
      </c>
      <c r="I163" s="70" t="e">
        <f t="shared" si="17"/>
        <v>#DIV/0!</v>
      </c>
    </row>
    <row r="164" spans="1:9" s="21" customFormat="1" ht="24">
      <c r="A164" s="25">
        <v>139</v>
      </c>
      <c r="B164" s="58" t="s">
        <v>887</v>
      </c>
      <c r="C164" s="63">
        <v>732148</v>
      </c>
      <c r="D164" s="90"/>
      <c r="E164" s="91"/>
      <c r="F164" s="91"/>
      <c r="G164" s="91"/>
      <c r="H164" s="92" t="e">
        <f t="shared" si="16"/>
        <v>#DIV/0!</v>
      </c>
      <c r="I164" s="92" t="e">
        <f t="shared" si="17"/>
        <v>#DIV/0!</v>
      </c>
    </row>
    <row r="165" spans="1:9" s="21" customFormat="1" ht="36">
      <c r="A165" s="25">
        <v>140</v>
      </c>
      <c r="B165" s="58" t="s">
        <v>888</v>
      </c>
      <c r="C165" s="63">
        <v>732149</v>
      </c>
      <c r="D165" s="90"/>
      <c r="E165" s="91"/>
      <c r="F165" s="91"/>
      <c r="G165" s="91"/>
      <c r="H165" s="92" t="e">
        <f t="shared" si="16"/>
        <v>#DIV/0!</v>
      </c>
      <c r="I165" s="92" t="e">
        <f t="shared" si="17"/>
        <v>#DIV/0!</v>
      </c>
    </row>
    <row r="166" spans="1:9" s="21" customFormat="1" ht="12">
      <c r="A166" s="25">
        <v>141</v>
      </c>
      <c r="B166" s="46" t="s">
        <v>941</v>
      </c>
      <c r="C166" s="47">
        <v>733000</v>
      </c>
      <c r="D166" s="41"/>
      <c r="E166" s="73">
        <f>SUM(E167)</f>
        <v>0</v>
      </c>
      <c r="F166" s="73">
        <f>SUM(F167)</f>
        <v>0</v>
      </c>
      <c r="G166" s="73">
        <f>SUM(G167)</f>
        <v>0</v>
      </c>
      <c r="H166" s="70" t="e">
        <f t="shared" si="16"/>
        <v>#DIV/0!</v>
      </c>
      <c r="I166" s="70" t="e">
        <f t="shared" si="17"/>
        <v>#DIV/0!</v>
      </c>
    </row>
    <row r="167" spans="1:9" s="21" customFormat="1" ht="12">
      <c r="A167" s="25">
        <v>142</v>
      </c>
      <c r="B167" s="121" t="s">
        <v>942</v>
      </c>
      <c r="C167" s="61">
        <v>733100</v>
      </c>
      <c r="D167" s="41"/>
      <c r="E167" s="579">
        <f>SUM(E168:E169)</f>
        <v>0</v>
      </c>
      <c r="F167" s="579">
        <f>SUM(F168:F169)</f>
        <v>0</v>
      </c>
      <c r="G167" s="579">
        <f>SUM(G168:G169)</f>
        <v>0</v>
      </c>
      <c r="H167" s="70" t="e">
        <f t="shared" si="16"/>
        <v>#DIV/0!</v>
      </c>
      <c r="I167" s="70" t="e">
        <f t="shared" si="17"/>
        <v>#DIV/0!</v>
      </c>
    </row>
    <row r="168" spans="1:9" s="21" customFormat="1">
      <c r="A168" s="25">
        <v>143</v>
      </c>
      <c r="B168" s="35" t="s">
        <v>856</v>
      </c>
      <c r="C168" s="66">
        <v>733110</v>
      </c>
      <c r="D168" s="41"/>
      <c r="E168" s="75"/>
      <c r="F168" s="91"/>
      <c r="G168" s="74"/>
      <c r="H168" s="70" t="e">
        <f t="shared" si="16"/>
        <v>#DIV/0!</v>
      </c>
      <c r="I168" s="70" t="e">
        <f t="shared" si="17"/>
        <v>#DIV/0!</v>
      </c>
    </row>
    <row r="169" spans="1:9" s="21" customFormat="1" ht="12">
      <c r="A169" s="25">
        <v>144</v>
      </c>
      <c r="B169" s="65" t="s">
        <v>857</v>
      </c>
      <c r="C169" s="61">
        <v>733120</v>
      </c>
      <c r="D169" s="41"/>
      <c r="E169" s="75"/>
      <c r="F169" s="75"/>
      <c r="G169" s="74"/>
      <c r="H169" s="70" t="e">
        <f t="shared" si="16"/>
        <v>#DIV/0!</v>
      </c>
      <c r="I169" s="70" t="e">
        <f t="shared" si="17"/>
        <v>#DIV/0!</v>
      </c>
    </row>
    <row r="170" spans="1:9" s="21" customFormat="1" ht="18.75" customHeight="1">
      <c r="A170" s="25">
        <v>145</v>
      </c>
      <c r="B170" s="108" t="s">
        <v>943</v>
      </c>
      <c r="C170" s="116">
        <v>740000</v>
      </c>
      <c r="D170" s="112"/>
      <c r="E170" s="113">
        <f>SUM(E171+E175)</f>
        <v>0</v>
      </c>
      <c r="F170" s="113">
        <f>SUM(F171+F175)</f>
        <v>0</v>
      </c>
      <c r="G170" s="113">
        <f>SUM(G171+G175)</f>
        <v>0</v>
      </c>
      <c r="H170" s="107" t="e">
        <f t="shared" si="16"/>
        <v>#DIV/0!</v>
      </c>
      <c r="I170" s="107" t="e">
        <f t="shared" si="17"/>
        <v>#DIV/0!</v>
      </c>
    </row>
    <row r="171" spans="1:9" s="21" customFormat="1" ht="24">
      <c r="A171" s="25">
        <v>146</v>
      </c>
      <c r="B171" s="58" t="s">
        <v>944</v>
      </c>
      <c r="C171" s="117">
        <v>741000</v>
      </c>
      <c r="D171" s="90"/>
      <c r="E171" s="102">
        <f>SUM(E172)</f>
        <v>0</v>
      </c>
      <c r="F171" s="102">
        <f>SUM(F172)</f>
        <v>0</v>
      </c>
      <c r="G171" s="102">
        <f>SUM(G172)</f>
        <v>0</v>
      </c>
      <c r="H171" s="92" t="e">
        <f t="shared" si="16"/>
        <v>#DIV/0!</v>
      </c>
      <c r="I171" s="92" t="e">
        <f t="shared" si="17"/>
        <v>#DIV/0!</v>
      </c>
    </row>
    <row r="172" spans="1:9" s="21" customFormat="1" ht="24">
      <c r="A172" s="25">
        <v>147</v>
      </c>
      <c r="B172" s="58" t="s">
        <v>945</v>
      </c>
      <c r="C172" s="117">
        <v>741100</v>
      </c>
      <c r="D172" s="90"/>
      <c r="E172" s="102">
        <f>SUM(E173:E174)</f>
        <v>0</v>
      </c>
      <c r="F172" s="102">
        <f>SUM(F173:F174)</f>
        <v>0</v>
      </c>
      <c r="G172" s="102">
        <f>SUM(G173:G174)</f>
        <v>0</v>
      </c>
      <c r="H172" s="92" t="e">
        <f t="shared" si="16"/>
        <v>#DIV/0!</v>
      </c>
      <c r="I172" s="92" t="e">
        <f t="shared" si="17"/>
        <v>#DIV/0!</v>
      </c>
    </row>
    <row r="173" spans="1:9" s="21" customFormat="1" ht="12">
      <c r="A173" s="25">
        <v>148</v>
      </c>
      <c r="B173" s="58" t="s">
        <v>889</v>
      </c>
      <c r="C173" s="117">
        <v>741110</v>
      </c>
      <c r="D173" s="90"/>
      <c r="E173" s="91"/>
      <c r="F173" s="91"/>
      <c r="G173" s="91"/>
      <c r="H173" s="92" t="e">
        <f t="shared" si="16"/>
        <v>#DIV/0!</v>
      </c>
      <c r="I173" s="92" t="e">
        <f t="shared" si="17"/>
        <v>#DIV/0!</v>
      </c>
    </row>
    <row r="174" spans="1:9" s="21" customFormat="1" ht="12">
      <c r="A174" s="25">
        <v>149</v>
      </c>
      <c r="B174" s="58" t="s">
        <v>890</v>
      </c>
      <c r="C174" s="117">
        <v>741120</v>
      </c>
      <c r="D174" s="90"/>
      <c r="E174" s="91"/>
      <c r="F174" s="91"/>
      <c r="G174" s="91"/>
      <c r="H174" s="92" t="e">
        <f t="shared" si="16"/>
        <v>#DIV/0!</v>
      </c>
      <c r="I174" s="92" t="e">
        <f t="shared" si="17"/>
        <v>#DIV/0!</v>
      </c>
    </row>
    <row r="175" spans="1:9" s="21" customFormat="1" ht="12">
      <c r="A175" s="25">
        <v>150</v>
      </c>
      <c r="B175" s="58" t="s">
        <v>946</v>
      </c>
      <c r="C175" s="117">
        <v>742000</v>
      </c>
      <c r="D175" s="90"/>
      <c r="E175" s="102">
        <f>SUM(E176+E184)</f>
        <v>0</v>
      </c>
      <c r="F175" s="102">
        <f>SUM(F176+F184)</f>
        <v>0</v>
      </c>
      <c r="G175" s="591">
        <f>SUM(G176+G184)</f>
        <v>0</v>
      </c>
      <c r="H175" s="92" t="e">
        <f t="shared" si="16"/>
        <v>#DIV/0!</v>
      </c>
      <c r="I175" s="92" t="e">
        <f t="shared" si="17"/>
        <v>#DIV/0!</v>
      </c>
    </row>
    <row r="176" spans="1:9" s="21" customFormat="1" ht="24">
      <c r="A176" s="25">
        <v>151</v>
      </c>
      <c r="B176" s="58" t="s">
        <v>947</v>
      </c>
      <c r="C176" s="117">
        <v>742100</v>
      </c>
      <c r="D176" s="90"/>
      <c r="E176" s="102">
        <f t="shared" ref="E176:F176" si="18">SUM(E177:E183)</f>
        <v>0</v>
      </c>
      <c r="F176" s="102">
        <f t="shared" si="18"/>
        <v>0</v>
      </c>
      <c r="G176" s="102">
        <f>SUM(G177:G183)</f>
        <v>0</v>
      </c>
      <c r="H176" s="92" t="e">
        <f t="shared" si="16"/>
        <v>#DIV/0!</v>
      </c>
      <c r="I176" s="92" t="e">
        <f t="shared" si="17"/>
        <v>#DIV/0!</v>
      </c>
    </row>
    <row r="177" spans="1:9" s="21" customFormat="1" ht="12">
      <c r="A177" s="25">
        <v>152</v>
      </c>
      <c r="B177" s="58" t="s">
        <v>891</v>
      </c>
      <c r="C177" s="117">
        <v>742110</v>
      </c>
      <c r="D177" s="90"/>
      <c r="E177" s="91"/>
      <c r="F177" s="91"/>
      <c r="G177" s="91"/>
      <c r="H177" s="92" t="e">
        <f t="shared" si="16"/>
        <v>#DIV/0!</v>
      </c>
      <c r="I177" s="92" t="e">
        <f t="shared" si="17"/>
        <v>#DIV/0!</v>
      </c>
    </row>
    <row r="178" spans="1:9" s="21" customFormat="1" ht="12">
      <c r="A178" s="25">
        <v>153</v>
      </c>
      <c r="B178" s="58" t="s">
        <v>769</v>
      </c>
      <c r="C178" s="117">
        <v>742111</v>
      </c>
      <c r="D178" s="90"/>
      <c r="E178" s="91"/>
      <c r="F178" s="91"/>
      <c r="G178" s="91"/>
      <c r="H178" s="92" t="e">
        <f t="shared" si="16"/>
        <v>#DIV/0!</v>
      </c>
      <c r="I178" s="92" t="e">
        <f t="shared" si="17"/>
        <v>#DIV/0!</v>
      </c>
    </row>
    <row r="179" spans="1:9" s="21" customFormat="1" ht="12">
      <c r="A179" s="25">
        <v>154</v>
      </c>
      <c r="B179" s="58" t="s">
        <v>770</v>
      </c>
      <c r="C179" s="117">
        <v>742112</v>
      </c>
      <c r="D179" s="90"/>
      <c r="E179" s="91"/>
      <c r="F179" s="91"/>
      <c r="G179" s="91"/>
      <c r="H179" s="92" t="e">
        <f t="shared" si="16"/>
        <v>#DIV/0!</v>
      </c>
      <c r="I179" s="92" t="e">
        <f t="shared" si="17"/>
        <v>#DIV/0!</v>
      </c>
    </row>
    <row r="180" spans="1:9" s="21" customFormat="1" ht="12">
      <c r="A180" s="25">
        <v>155</v>
      </c>
      <c r="B180" s="58" t="s">
        <v>771</v>
      </c>
      <c r="C180" s="117">
        <v>742113</v>
      </c>
      <c r="D180" s="90"/>
      <c r="E180" s="91"/>
      <c r="F180" s="91"/>
      <c r="G180" s="91"/>
      <c r="H180" s="92" t="e">
        <f t="shared" si="16"/>
        <v>#DIV/0!</v>
      </c>
      <c r="I180" s="92" t="e">
        <f t="shared" si="17"/>
        <v>#DIV/0!</v>
      </c>
    </row>
    <row r="181" spans="1:9" s="21" customFormat="1" ht="12">
      <c r="A181" s="25">
        <v>156</v>
      </c>
      <c r="B181" s="58" t="s">
        <v>772</v>
      </c>
      <c r="C181" s="117">
        <v>742114</v>
      </c>
      <c r="D181" s="90"/>
      <c r="E181" s="91"/>
      <c r="F181" s="91"/>
      <c r="G181" s="91"/>
      <c r="H181" s="92" t="e">
        <f t="shared" si="16"/>
        <v>#DIV/0!</v>
      </c>
      <c r="I181" s="92" t="e">
        <f t="shared" si="17"/>
        <v>#DIV/0!</v>
      </c>
    </row>
    <row r="182" spans="1:9" s="21" customFormat="1" ht="12">
      <c r="A182" s="25">
        <v>157</v>
      </c>
      <c r="B182" s="58" t="s">
        <v>773</v>
      </c>
      <c r="C182" s="117">
        <v>742115</v>
      </c>
      <c r="D182" s="90"/>
      <c r="E182" s="91"/>
      <c r="F182" s="91"/>
      <c r="G182" s="91"/>
      <c r="H182" s="92" t="e">
        <f t="shared" si="16"/>
        <v>#DIV/0!</v>
      </c>
      <c r="I182" s="92" t="e">
        <f t="shared" si="17"/>
        <v>#DIV/0!</v>
      </c>
    </row>
    <row r="183" spans="1:9" s="21" customFormat="1" ht="12">
      <c r="A183" s="25">
        <v>158</v>
      </c>
      <c r="B183" s="58" t="s">
        <v>774</v>
      </c>
      <c r="C183" s="117">
        <v>742116</v>
      </c>
      <c r="D183" s="90"/>
      <c r="E183" s="91"/>
      <c r="F183" s="91"/>
      <c r="G183" s="91"/>
      <c r="H183" s="92" t="e">
        <f t="shared" si="16"/>
        <v>#DIV/0!</v>
      </c>
      <c r="I183" s="92" t="e">
        <f t="shared" si="17"/>
        <v>#DIV/0!</v>
      </c>
    </row>
    <row r="184" spans="1:9" s="21" customFormat="1" ht="12">
      <c r="A184" s="25">
        <v>159</v>
      </c>
      <c r="B184" s="58" t="s">
        <v>948</v>
      </c>
      <c r="C184" s="117">
        <v>742200</v>
      </c>
      <c r="D184" s="90"/>
      <c r="E184" s="102">
        <f>SUM(E185:E188)</f>
        <v>0</v>
      </c>
      <c r="F184" s="102">
        <f>SUM(F185:F188)</f>
        <v>0</v>
      </c>
      <c r="G184" s="102">
        <f>SUM(G185:G188)</f>
        <v>0</v>
      </c>
      <c r="H184" s="92" t="e">
        <f t="shared" si="16"/>
        <v>#DIV/0!</v>
      </c>
      <c r="I184" s="92" t="e">
        <f t="shared" si="17"/>
        <v>#DIV/0!</v>
      </c>
    </row>
    <row r="185" spans="1:9" s="21" customFormat="1" ht="12">
      <c r="A185" s="25">
        <v>160</v>
      </c>
      <c r="B185" s="58" t="s">
        <v>892</v>
      </c>
      <c r="C185" s="117">
        <v>742210</v>
      </c>
      <c r="D185" s="90"/>
      <c r="E185" s="91"/>
      <c r="F185" s="91"/>
      <c r="G185" s="91"/>
      <c r="H185" s="92" t="e">
        <f t="shared" si="16"/>
        <v>#DIV/0!</v>
      </c>
      <c r="I185" s="92" t="e">
        <f t="shared" si="17"/>
        <v>#DIV/0!</v>
      </c>
    </row>
    <row r="186" spans="1:9" s="21" customFormat="1" ht="12">
      <c r="A186" s="25">
        <v>161</v>
      </c>
      <c r="B186" s="58" t="s">
        <v>892</v>
      </c>
      <c r="C186" s="117">
        <v>742211</v>
      </c>
      <c r="D186" s="90"/>
      <c r="E186" s="91"/>
      <c r="F186" s="91"/>
      <c r="G186" s="91"/>
      <c r="H186" s="92" t="e">
        <f t="shared" si="16"/>
        <v>#DIV/0!</v>
      </c>
      <c r="I186" s="92" t="e">
        <f t="shared" si="17"/>
        <v>#DIV/0!</v>
      </c>
    </row>
    <row r="187" spans="1:9" s="21" customFormat="1" ht="12">
      <c r="A187" s="25">
        <v>162</v>
      </c>
      <c r="B187" s="58" t="s">
        <v>893</v>
      </c>
      <c r="C187" s="117">
        <v>742212</v>
      </c>
      <c r="D187" s="90"/>
      <c r="E187" s="91"/>
      <c r="F187" s="91"/>
      <c r="G187" s="91"/>
      <c r="H187" s="92" t="e">
        <f t="shared" si="16"/>
        <v>#DIV/0!</v>
      </c>
      <c r="I187" s="92" t="e">
        <f t="shared" si="17"/>
        <v>#DIV/0!</v>
      </c>
    </row>
    <row r="188" spans="1:9" s="21" customFormat="1" ht="12">
      <c r="A188" s="25">
        <v>163</v>
      </c>
      <c r="B188" s="58" t="s">
        <v>894</v>
      </c>
      <c r="C188" s="117">
        <v>742213</v>
      </c>
      <c r="D188" s="90"/>
      <c r="E188" s="91"/>
      <c r="F188" s="91"/>
      <c r="G188" s="91"/>
      <c r="H188" s="92" t="e">
        <f t="shared" si="16"/>
        <v>#DIV/0!</v>
      </c>
      <c r="I188" s="92" t="e">
        <f t="shared" si="17"/>
        <v>#DIV/0!</v>
      </c>
    </row>
    <row r="189" spans="1:9" s="21" customFormat="1" ht="18.75" customHeight="1">
      <c r="A189" s="25">
        <v>164</v>
      </c>
      <c r="B189" s="104" t="s">
        <v>949</v>
      </c>
      <c r="C189" s="120">
        <v>770000</v>
      </c>
      <c r="D189" s="115"/>
      <c r="E189" s="109">
        <f t="shared" ref="E189:G190" si="19">SUM(E190)</f>
        <v>0</v>
      </c>
      <c r="F189" s="109">
        <f t="shared" si="19"/>
        <v>0</v>
      </c>
      <c r="G189" s="109">
        <f t="shared" si="19"/>
        <v>0</v>
      </c>
      <c r="H189" s="107" t="e">
        <f t="shared" si="16"/>
        <v>#DIV/0!</v>
      </c>
      <c r="I189" s="107" t="e">
        <f t="shared" si="17"/>
        <v>#DIV/0!</v>
      </c>
    </row>
    <row r="190" spans="1:9" s="21" customFormat="1" ht="12">
      <c r="A190" s="25">
        <v>165</v>
      </c>
      <c r="B190" s="53" t="s">
        <v>950</v>
      </c>
      <c r="C190" s="118">
        <v>777000</v>
      </c>
      <c r="D190" s="41"/>
      <c r="E190" s="73">
        <f t="shared" si="19"/>
        <v>0</v>
      </c>
      <c r="F190" s="73">
        <f t="shared" si="19"/>
        <v>0</v>
      </c>
      <c r="G190" s="73">
        <f t="shared" si="19"/>
        <v>0</v>
      </c>
      <c r="H190" s="70" t="e">
        <f t="shared" si="16"/>
        <v>#DIV/0!</v>
      </c>
      <c r="I190" s="70" t="e">
        <f t="shared" si="17"/>
        <v>#DIV/0!</v>
      </c>
    </row>
    <row r="191" spans="1:9" s="21" customFormat="1" ht="12">
      <c r="A191" s="25">
        <v>166</v>
      </c>
      <c r="B191" s="35" t="s">
        <v>768</v>
      </c>
      <c r="C191" s="119">
        <v>777700</v>
      </c>
      <c r="D191" s="41"/>
      <c r="E191" s="75"/>
      <c r="F191" s="75"/>
      <c r="G191" s="75"/>
      <c r="H191" s="70" t="e">
        <f t="shared" si="16"/>
        <v>#DIV/0!</v>
      </c>
      <c r="I191" s="70" t="e">
        <f t="shared" si="17"/>
        <v>#DIV/0!</v>
      </c>
    </row>
    <row r="192" spans="1:9" s="21" customFormat="1" ht="18.75" customHeight="1">
      <c r="A192" s="25">
        <v>167</v>
      </c>
      <c r="B192" s="104" t="s">
        <v>964</v>
      </c>
      <c r="C192" s="114">
        <v>810000</v>
      </c>
      <c r="D192" s="115"/>
      <c r="E192" s="109">
        <f>SUM(E193+E199+E218+E230)</f>
        <v>0</v>
      </c>
      <c r="F192" s="109">
        <f>SUM(F193+F199+F218+F230)</f>
        <v>0</v>
      </c>
      <c r="G192" s="109">
        <f>SUM(G193+G199+G218+G230)</f>
        <v>0</v>
      </c>
      <c r="H192" s="107" t="e">
        <f t="shared" si="16"/>
        <v>#DIV/0!</v>
      </c>
      <c r="I192" s="107" t="e">
        <f t="shared" si="17"/>
        <v>#DIV/0!</v>
      </c>
    </row>
    <row r="193" spans="1:9" s="21" customFormat="1" ht="24">
      <c r="A193" s="25">
        <v>168</v>
      </c>
      <c r="B193" s="39" t="s">
        <v>952</v>
      </c>
      <c r="C193" s="49">
        <v>811000</v>
      </c>
      <c r="D193" s="41"/>
      <c r="E193" s="519">
        <f>SUM(E194+E197+E198)</f>
        <v>0</v>
      </c>
      <c r="F193" s="519">
        <f>SUM(F194+F197+F198)</f>
        <v>0</v>
      </c>
      <c r="G193" s="579">
        <f>SUM(G194+G197+G198)</f>
        <v>0</v>
      </c>
      <c r="H193" s="70" t="e">
        <f t="shared" si="16"/>
        <v>#DIV/0!</v>
      </c>
      <c r="I193" s="70" t="e">
        <f t="shared" si="17"/>
        <v>#DIV/0!</v>
      </c>
    </row>
    <row r="194" spans="1:9" s="21" customFormat="1" ht="12">
      <c r="A194" s="25">
        <v>169</v>
      </c>
      <c r="B194" s="58" t="s">
        <v>951</v>
      </c>
      <c r="C194" s="63">
        <v>811100</v>
      </c>
      <c r="D194" s="41"/>
      <c r="E194" s="75">
        <f>SUM(E195+E196)</f>
        <v>0</v>
      </c>
      <c r="F194" s="75">
        <f>SUM(F195+F196)</f>
        <v>0</v>
      </c>
      <c r="G194" s="75">
        <f>SUM(G195+G196)</f>
        <v>0</v>
      </c>
      <c r="H194" s="70" t="e">
        <f t="shared" si="16"/>
        <v>#DIV/0!</v>
      </c>
      <c r="I194" s="70" t="e">
        <f t="shared" si="17"/>
        <v>#DIV/0!</v>
      </c>
    </row>
    <row r="195" spans="1:9" s="21" customFormat="1" ht="12.75" customHeight="1">
      <c r="A195" s="25">
        <v>170</v>
      </c>
      <c r="B195" s="58" t="s">
        <v>858</v>
      </c>
      <c r="C195" s="63">
        <v>811110</v>
      </c>
      <c r="D195" s="41"/>
      <c r="E195" s="75"/>
      <c r="F195" s="75"/>
      <c r="G195" s="75"/>
      <c r="H195" s="70" t="e">
        <f t="shared" si="16"/>
        <v>#DIV/0!</v>
      </c>
      <c r="I195" s="70" t="e">
        <f t="shared" si="17"/>
        <v>#DIV/0!</v>
      </c>
    </row>
    <row r="196" spans="1:9" s="21" customFormat="1" ht="12">
      <c r="A196" s="25">
        <v>171</v>
      </c>
      <c r="B196" s="67" t="s">
        <v>859</v>
      </c>
      <c r="C196" s="61">
        <v>811120</v>
      </c>
      <c r="D196" s="41"/>
      <c r="E196" s="75"/>
      <c r="F196" s="75"/>
      <c r="G196" s="75"/>
      <c r="H196" s="70" t="e">
        <f t="shared" si="16"/>
        <v>#DIV/0!</v>
      </c>
      <c r="I196" s="70" t="e">
        <f t="shared" si="17"/>
        <v>#DIV/0!</v>
      </c>
    </row>
    <row r="197" spans="1:9" s="21" customFormat="1" ht="12">
      <c r="A197" s="25">
        <v>172</v>
      </c>
      <c r="B197" s="58" t="s">
        <v>860</v>
      </c>
      <c r="C197" s="63">
        <v>811200</v>
      </c>
      <c r="D197" s="41"/>
      <c r="E197" s="75"/>
      <c r="F197" s="75"/>
      <c r="G197" s="75"/>
      <c r="H197" s="70" t="e">
        <f t="shared" si="16"/>
        <v>#DIV/0!</v>
      </c>
      <c r="I197" s="70" t="e">
        <f t="shared" si="17"/>
        <v>#DIV/0!</v>
      </c>
    </row>
    <row r="198" spans="1:9" s="21" customFormat="1" ht="12">
      <c r="A198" s="25">
        <v>173</v>
      </c>
      <c r="B198" s="58" t="s">
        <v>861</v>
      </c>
      <c r="C198" s="63">
        <v>811900</v>
      </c>
      <c r="D198" s="41"/>
      <c r="E198" s="75"/>
      <c r="F198" s="75"/>
      <c r="G198" s="75"/>
      <c r="H198" s="70" t="e">
        <f t="shared" si="16"/>
        <v>#DIV/0!</v>
      </c>
      <c r="I198" s="70" t="e">
        <f t="shared" si="17"/>
        <v>#DIV/0!</v>
      </c>
    </row>
    <row r="199" spans="1:9" s="34" customFormat="1" ht="24">
      <c r="A199" s="25">
        <v>174</v>
      </c>
      <c r="B199" s="39" t="s">
        <v>963</v>
      </c>
      <c r="C199" s="42">
        <v>813000</v>
      </c>
      <c r="D199" s="33"/>
      <c r="E199" s="73">
        <f>SUM(E200+E208+E211+E212+E213+E216+E217)</f>
        <v>0</v>
      </c>
      <c r="F199" s="579">
        <f>SUM(F200+F208+F211+F212+F213+F216+F217)</f>
        <v>0</v>
      </c>
      <c r="G199" s="73">
        <f>SUM(G200+G208+G211+G212+G213+G216+G217)</f>
        <v>0</v>
      </c>
      <c r="H199" s="70" t="e">
        <f t="shared" si="16"/>
        <v>#DIV/0!</v>
      </c>
      <c r="I199" s="70" t="e">
        <f t="shared" si="17"/>
        <v>#DIV/0!</v>
      </c>
    </row>
    <row r="200" spans="1:9" s="21" customFormat="1" ht="24">
      <c r="A200" s="25">
        <v>175</v>
      </c>
      <c r="B200" s="35" t="s">
        <v>953</v>
      </c>
      <c r="C200" s="43">
        <v>813100</v>
      </c>
      <c r="D200" s="33"/>
      <c r="E200" s="73">
        <f>SUM(E201)</f>
        <v>0</v>
      </c>
      <c r="F200" s="73">
        <f>SUM(F201)</f>
        <v>0</v>
      </c>
      <c r="G200" s="73">
        <f>SUM(G201)</f>
        <v>0</v>
      </c>
      <c r="H200" s="70" t="e">
        <f t="shared" si="16"/>
        <v>#DIV/0!</v>
      </c>
      <c r="I200" s="70" t="e">
        <f t="shared" si="17"/>
        <v>#DIV/0!</v>
      </c>
    </row>
    <row r="201" spans="1:9" s="21" customFormat="1" ht="24">
      <c r="A201" s="25">
        <v>176</v>
      </c>
      <c r="B201" s="35" t="s">
        <v>954</v>
      </c>
      <c r="C201" s="43">
        <v>813110</v>
      </c>
      <c r="D201" s="36"/>
      <c r="E201" s="73">
        <f>SUM(E202:E207)</f>
        <v>0</v>
      </c>
      <c r="F201" s="73">
        <f>SUM(F202:F207)</f>
        <v>0</v>
      </c>
      <c r="G201" s="73">
        <f>SUM(G202:G207)</f>
        <v>0</v>
      </c>
      <c r="H201" s="70" t="e">
        <f t="shared" si="16"/>
        <v>#DIV/0!</v>
      </c>
      <c r="I201" s="70" t="e">
        <f t="shared" si="17"/>
        <v>#DIV/0!</v>
      </c>
    </row>
    <row r="202" spans="1:9" s="21" customFormat="1" ht="12">
      <c r="A202" s="25">
        <v>177</v>
      </c>
      <c r="B202" s="27" t="s">
        <v>775</v>
      </c>
      <c r="C202" s="40">
        <v>813111</v>
      </c>
      <c r="D202" s="41"/>
      <c r="E202" s="75"/>
      <c r="F202" s="75"/>
      <c r="G202" s="75"/>
      <c r="H202" s="70" t="e">
        <f t="shared" si="16"/>
        <v>#DIV/0!</v>
      </c>
      <c r="I202" s="70" t="e">
        <f t="shared" si="17"/>
        <v>#DIV/0!</v>
      </c>
    </row>
    <row r="203" spans="1:9" s="21" customFormat="1" ht="12">
      <c r="A203" s="25">
        <v>178</v>
      </c>
      <c r="B203" s="27" t="s">
        <v>776</v>
      </c>
      <c r="C203" s="40">
        <v>813112</v>
      </c>
      <c r="D203" s="41"/>
      <c r="E203" s="75"/>
      <c r="F203" s="75"/>
      <c r="G203" s="75"/>
      <c r="H203" s="70" t="e">
        <f t="shared" si="16"/>
        <v>#DIV/0!</v>
      </c>
      <c r="I203" s="70" t="e">
        <f t="shared" si="17"/>
        <v>#DIV/0!</v>
      </c>
    </row>
    <row r="204" spans="1:9" s="21" customFormat="1" ht="12">
      <c r="A204" s="25">
        <v>179</v>
      </c>
      <c r="B204" s="27" t="s">
        <v>777</v>
      </c>
      <c r="C204" s="40">
        <v>813113</v>
      </c>
      <c r="D204" s="41"/>
      <c r="E204" s="75"/>
      <c r="F204" s="75"/>
      <c r="G204" s="75"/>
      <c r="H204" s="70" t="e">
        <f t="shared" si="16"/>
        <v>#DIV/0!</v>
      </c>
      <c r="I204" s="70" t="e">
        <f t="shared" si="17"/>
        <v>#DIV/0!</v>
      </c>
    </row>
    <row r="205" spans="1:9" s="21" customFormat="1" ht="12">
      <c r="A205" s="25">
        <v>180</v>
      </c>
      <c r="B205" s="27" t="s">
        <v>778</v>
      </c>
      <c r="C205" s="40">
        <v>813114</v>
      </c>
      <c r="D205" s="41"/>
      <c r="E205" s="75"/>
      <c r="F205" s="75"/>
      <c r="G205" s="75"/>
      <c r="H205" s="70" t="e">
        <f t="shared" si="16"/>
        <v>#DIV/0!</v>
      </c>
      <c r="I205" s="70" t="e">
        <f t="shared" si="17"/>
        <v>#DIV/0!</v>
      </c>
    </row>
    <row r="206" spans="1:9" s="21" customFormat="1" ht="12">
      <c r="A206" s="25">
        <v>181</v>
      </c>
      <c r="B206" s="27" t="s">
        <v>779</v>
      </c>
      <c r="C206" s="40">
        <v>813115</v>
      </c>
      <c r="D206" s="41"/>
      <c r="E206" s="75"/>
      <c r="F206" s="75"/>
      <c r="G206" s="75"/>
      <c r="H206" s="70" t="e">
        <f t="shared" si="16"/>
        <v>#DIV/0!</v>
      </c>
      <c r="I206" s="70" t="e">
        <f t="shared" si="17"/>
        <v>#DIV/0!</v>
      </c>
    </row>
    <row r="207" spans="1:9" s="29" customFormat="1" ht="12">
      <c r="A207" s="25">
        <v>182</v>
      </c>
      <c r="B207" s="27" t="s">
        <v>780</v>
      </c>
      <c r="C207" s="40">
        <v>813116</v>
      </c>
      <c r="D207" s="41"/>
      <c r="E207" s="75"/>
      <c r="F207" s="75"/>
      <c r="G207" s="75"/>
      <c r="H207" s="70" t="e">
        <f t="shared" si="16"/>
        <v>#DIV/0!</v>
      </c>
      <c r="I207" s="70" t="e">
        <f t="shared" si="17"/>
        <v>#DIV/0!</v>
      </c>
    </row>
    <row r="208" spans="1:9" s="21" customFormat="1" ht="24">
      <c r="A208" s="25">
        <v>183</v>
      </c>
      <c r="B208" s="35" t="s">
        <v>955</v>
      </c>
      <c r="C208" s="43">
        <v>813200</v>
      </c>
      <c r="D208" s="33"/>
      <c r="E208" s="73">
        <f>SUM(E209:E210)</f>
        <v>0</v>
      </c>
      <c r="F208" s="73">
        <f>SUM(F209:F210)</f>
        <v>0</v>
      </c>
      <c r="G208" s="73">
        <f>SUM(G209:G210)</f>
        <v>0</v>
      </c>
      <c r="H208" s="70" t="e">
        <f t="shared" si="16"/>
        <v>#DIV/0!</v>
      </c>
      <c r="I208" s="70" t="e">
        <f t="shared" si="17"/>
        <v>#DIV/0!</v>
      </c>
    </row>
    <row r="209" spans="1:9" s="34" customFormat="1" ht="12">
      <c r="A209" s="25">
        <v>184</v>
      </c>
      <c r="B209" s="35" t="s">
        <v>862</v>
      </c>
      <c r="C209" s="43">
        <v>813210</v>
      </c>
      <c r="D209" s="36"/>
      <c r="E209" s="75"/>
      <c r="F209" s="580"/>
      <c r="G209" s="75"/>
      <c r="H209" s="70" t="e">
        <f t="shared" si="16"/>
        <v>#DIV/0!</v>
      </c>
      <c r="I209" s="70" t="e">
        <f t="shared" si="17"/>
        <v>#DIV/0!</v>
      </c>
    </row>
    <row r="210" spans="1:9" s="29" customFormat="1" ht="13.5" customHeight="1">
      <c r="A210" s="25">
        <v>185</v>
      </c>
      <c r="B210" s="35" t="s">
        <v>863</v>
      </c>
      <c r="C210" s="43">
        <v>813220</v>
      </c>
      <c r="D210" s="36"/>
      <c r="E210" s="75"/>
      <c r="F210" s="75"/>
      <c r="G210" s="75"/>
      <c r="H210" s="70" t="e">
        <f t="shared" si="16"/>
        <v>#DIV/0!</v>
      </c>
      <c r="I210" s="70" t="e">
        <f t="shared" si="17"/>
        <v>#DIV/0!</v>
      </c>
    </row>
    <row r="211" spans="1:9" s="21" customFormat="1" ht="14.25" customHeight="1">
      <c r="A211" s="25">
        <v>186</v>
      </c>
      <c r="B211" s="67" t="s">
        <v>864</v>
      </c>
      <c r="C211" s="43">
        <v>813300</v>
      </c>
      <c r="D211" s="33"/>
      <c r="E211" s="75"/>
      <c r="F211" s="75"/>
      <c r="G211" s="75"/>
      <c r="H211" s="70" t="e">
        <f t="shared" si="16"/>
        <v>#DIV/0!</v>
      </c>
      <c r="I211" s="70" t="e">
        <f t="shared" si="17"/>
        <v>#DIV/0!</v>
      </c>
    </row>
    <row r="212" spans="1:9" s="21" customFormat="1" ht="24">
      <c r="A212" s="25">
        <v>187</v>
      </c>
      <c r="B212" s="35" t="s">
        <v>905</v>
      </c>
      <c r="C212" s="43">
        <v>813400</v>
      </c>
      <c r="D212" s="33"/>
      <c r="E212" s="75"/>
      <c r="F212" s="75"/>
      <c r="G212" s="75"/>
      <c r="H212" s="70" t="e">
        <f t="shared" si="16"/>
        <v>#DIV/0!</v>
      </c>
      <c r="I212" s="70" t="e">
        <f t="shared" si="17"/>
        <v>#DIV/0!</v>
      </c>
    </row>
    <row r="213" spans="1:9" s="21" customFormat="1" ht="24">
      <c r="A213" s="25">
        <v>188</v>
      </c>
      <c r="B213" s="35" t="s">
        <v>956</v>
      </c>
      <c r="C213" s="43">
        <v>813500</v>
      </c>
      <c r="D213" s="33"/>
      <c r="E213" s="73">
        <f>SUM(E214:E215)</f>
        <v>0</v>
      </c>
      <c r="F213" s="73">
        <f>SUM(F214:F215)</f>
        <v>0</v>
      </c>
      <c r="G213" s="73">
        <f>SUM(G214:G215)</f>
        <v>0</v>
      </c>
      <c r="H213" s="70" t="e">
        <f t="shared" si="16"/>
        <v>#DIV/0!</v>
      </c>
      <c r="I213" s="70" t="e">
        <f t="shared" si="17"/>
        <v>#DIV/0!</v>
      </c>
    </row>
    <row r="214" spans="1:9" s="34" customFormat="1" ht="25.5" customHeight="1">
      <c r="A214" s="25">
        <v>189</v>
      </c>
      <c r="B214" s="35" t="s">
        <v>906</v>
      </c>
      <c r="C214" s="43">
        <v>813510</v>
      </c>
      <c r="D214" s="36"/>
      <c r="E214" s="75"/>
      <c r="F214" s="75"/>
      <c r="G214" s="75"/>
      <c r="H214" s="70" t="e">
        <f t="shared" si="16"/>
        <v>#DIV/0!</v>
      </c>
      <c r="I214" s="70" t="e">
        <f t="shared" si="17"/>
        <v>#DIV/0!</v>
      </c>
    </row>
    <row r="215" spans="1:9" s="21" customFormat="1" ht="24">
      <c r="A215" s="25">
        <v>190</v>
      </c>
      <c r="B215" s="35" t="s">
        <v>907</v>
      </c>
      <c r="C215" s="43">
        <v>813520</v>
      </c>
      <c r="D215" s="36"/>
      <c r="E215" s="75"/>
      <c r="F215" s="75"/>
      <c r="G215" s="75"/>
      <c r="H215" s="70" t="e">
        <f t="shared" si="16"/>
        <v>#DIV/0!</v>
      </c>
      <c r="I215" s="70" t="e">
        <f t="shared" si="17"/>
        <v>#DIV/0!</v>
      </c>
    </row>
    <row r="216" spans="1:9" s="21" customFormat="1" ht="15" customHeight="1">
      <c r="A216" s="25">
        <v>191</v>
      </c>
      <c r="B216" s="58" t="s">
        <v>865</v>
      </c>
      <c r="C216" s="43">
        <v>813600</v>
      </c>
      <c r="D216" s="33"/>
      <c r="E216" s="75"/>
      <c r="F216" s="580"/>
      <c r="G216" s="75"/>
      <c r="H216" s="70" t="e">
        <f t="shared" si="16"/>
        <v>#DIV/0!</v>
      </c>
      <c r="I216" s="70" t="e">
        <f t="shared" si="17"/>
        <v>#DIV/0!</v>
      </c>
    </row>
    <row r="217" spans="1:9" s="34" customFormat="1" ht="12">
      <c r="A217" s="25">
        <v>192</v>
      </c>
      <c r="B217" s="35" t="s">
        <v>866</v>
      </c>
      <c r="C217" s="43">
        <v>813700</v>
      </c>
      <c r="D217" s="33"/>
      <c r="E217" s="75"/>
      <c r="F217" s="75"/>
      <c r="G217" s="75"/>
      <c r="H217" s="70" t="e">
        <f t="shared" si="16"/>
        <v>#DIV/0!</v>
      </c>
      <c r="I217" s="70" t="e">
        <f t="shared" si="17"/>
        <v>#DIV/0!</v>
      </c>
    </row>
    <row r="218" spans="1:9" s="34" customFormat="1" ht="21" customHeight="1">
      <c r="A218" s="25">
        <v>193</v>
      </c>
      <c r="B218" s="39" t="s">
        <v>968</v>
      </c>
      <c r="C218" s="42">
        <v>814000</v>
      </c>
      <c r="D218" s="33"/>
      <c r="E218" s="73">
        <f>SUM(E219+E220+E221)</f>
        <v>0</v>
      </c>
      <c r="F218" s="73">
        <f>SUM(F219+F220+F221)</f>
        <v>0</v>
      </c>
      <c r="G218" s="73">
        <f>SUM(G219+G220+G221)</f>
        <v>0</v>
      </c>
      <c r="H218" s="70" t="e">
        <f t="shared" si="16"/>
        <v>#DIV/0!</v>
      </c>
      <c r="I218" s="70" t="e">
        <f t="shared" si="17"/>
        <v>#DIV/0!</v>
      </c>
    </row>
    <row r="219" spans="1:9" s="21" customFormat="1" ht="12">
      <c r="A219" s="25">
        <v>194</v>
      </c>
      <c r="B219" s="35" t="s">
        <v>870</v>
      </c>
      <c r="C219" s="43">
        <v>814100</v>
      </c>
      <c r="D219" s="33"/>
      <c r="E219" s="75"/>
      <c r="F219" s="75"/>
      <c r="G219" s="75"/>
      <c r="H219" s="70" t="e">
        <f t="shared" ref="H219:H241" si="20">SUM(F219/E219)</f>
        <v>#DIV/0!</v>
      </c>
      <c r="I219" s="70" t="e">
        <f t="shared" ref="I219:I241" si="21">SUM(F219/G219)</f>
        <v>#DIV/0!</v>
      </c>
    </row>
    <row r="220" spans="1:9" s="21" customFormat="1" ht="12">
      <c r="A220" s="25">
        <v>195</v>
      </c>
      <c r="B220" s="58" t="s">
        <v>869</v>
      </c>
      <c r="C220" s="43">
        <v>814200</v>
      </c>
      <c r="D220" s="33"/>
      <c r="E220" s="75"/>
      <c r="F220" s="75"/>
      <c r="G220" s="75"/>
      <c r="H220" s="70" t="e">
        <f t="shared" si="20"/>
        <v>#DIV/0!</v>
      </c>
      <c r="I220" s="70" t="e">
        <f t="shared" si="21"/>
        <v>#DIV/0!</v>
      </c>
    </row>
    <row r="221" spans="1:9" s="21" customFormat="1" ht="12">
      <c r="A221" s="25">
        <v>196</v>
      </c>
      <c r="B221" s="58" t="s">
        <v>957</v>
      </c>
      <c r="C221" s="43">
        <v>814300</v>
      </c>
      <c r="D221" s="33"/>
      <c r="E221" s="73">
        <f t="shared" ref="E221:F221" si="22">SUM(E222+E223+E229)</f>
        <v>0</v>
      </c>
      <c r="F221" s="73">
        <f t="shared" si="22"/>
        <v>0</v>
      </c>
      <c r="G221" s="73">
        <f>SUM(G222+G223+G229)</f>
        <v>0</v>
      </c>
      <c r="H221" s="70" t="e">
        <f t="shared" si="20"/>
        <v>#DIV/0!</v>
      </c>
      <c r="I221" s="70" t="e">
        <f t="shared" si="21"/>
        <v>#DIV/0!</v>
      </c>
    </row>
    <row r="222" spans="1:9" s="21" customFormat="1" ht="12">
      <c r="A222" s="25">
        <v>197</v>
      </c>
      <c r="B222" s="35" t="s">
        <v>908</v>
      </c>
      <c r="C222" s="43">
        <v>814310</v>
      </c>
      <c r="D222" s="36"/>
      <c r="E222" s="536"/>
      <c r="F222" s="580"/>
      <c r="G222" s="75"/>
      <c r="H222" s="70" t="e">
        <f t="shared" si="20"/>
        <v>#DIV/0!</v>
      </c>
      <c r="I222" s="70" t="e">
        <f t="shared" si="21"/>
        <v>#DIV/0!</v>
      </c>
    </row>
    <row r="223" spans="1:9" s="21" customFormat="1" ht="24">
      <c r="A223" s="25">
        <v>198</v>
      </c>
      <c r="B223" s="35" t="s">
        <v>958</v>
      </c>
      <c r="C223" s="43">
        <v>814320</v>
      </c>
      <c r="D223" s="36"/>
      <c r="E223" s="73">
        <f t="shared" ref="E223:F223" si="23">SUM(E224:E228)</f>
        <v>0</v>
      </c>
      <c r="F223" s="73">
        <f t="shared" si="23"/>
        <v>0</v>
      </c>
      <c r="G223" s="73">
        <f>SUM(G224:G228)</f>
        <v>0</v>
      </c>
      <c r="H223" s="70" t="e">
        <f t="shared" si="20"/>
        <v>#DIV/0!</v>
      </c>
      <c r="I223" s="70" t="e">
        <f t="shared" si="21"/>
        <v>#DIV/0!</v>
      </c>
    </row>
    <row r="224" spans="1:9" s="21" customFormat="1" ht="12">
      <c r="A224" s="25">
        <v>199</v>
      </c>
      <c r="B224" s="27" t="s">
        <v>782</v>
      </c>
      <c r="C224" s="40">
        <v>814321</v>
      </c>
      <c r="D224" s="41"/>
      <c r="E224" s="536"/>
      <c r="F224" s="75"/>
      <c r="G224" s="75"/>
      <c r="H224" s="70" t="e">
        <f t="shared" si="20"/>
        <v>#DIV/0!</v>
      </c>
      <c r="I224" s="70" t="e">
        <f t="shared" si="21"/>
        <v>#DIV/0!</v>
      </c>
    </row>
    <row r="225" spans="1:9" s="21" customFormat="1" ht="12">
      <c r="A225" s="25">
        <v>200</v>
      </c>
      <c r="B225" s="27" t="s">
        <v>783</v>
      </c>
      <c r="C225" s="40">
        <v>814322</v>
      </c>
      <c r="D225" s="41"/>
      <c r="E225" s="536"/>
      <c r="F225" s="75"/>
      <c r="G225" s="75"/>
      <c r="H225" s="70" t="e">
        <f t="shared" si="20"/>
        <v>#DIV/0!</v>
      </c>
      <c r="I225" s="70" t="e">
        <f t="shared" si="21"/>
        <v>#DIV/0!</v>
      </c>
    </row>
    <row r="226" spans="1:9" s="21" customFormat="1" ht="12">
      <c r="A226" s="25">
        <v>201</v>
      </c>
      <c r="B226" s="27" t="s">
        <v>784</v>
      </c>
      <c r="C226" s="40">
        <v>814323</v>
      </c>
      <c r="D226" s="41"/>
      <c r="E226" s="536"/>
      <c r="F226" s="75"/>
      <c r="G226" s="75"/>
      <c r="H226" s="70" t="e">
        <f t="shared" si="20"/>
        <v>#DIV/0!</v>
      </c>
      <c r="I226" s="70" t="e">
        <f t="shared" si="21"/>
        <v>#DIV/0!</v>
      </c>
    </row>
    <row r="227" spans="1:9" s="21" customFormat="1" ht="12">
      <c r="A227" s="25">
        <v>202</v>
      </c>
      <c r="B227" s="27" t="s">
        <v>785</v>
      </c>
      <c r="C227" s="40">
        <v>814324</v>
      </c>
      <c r="D227" s="41"/>
      <c r="E227" s="536"/>
      <c r="F227" s="75"/>
      <c r="G227" s="75"/>
      <c r="H227" s="70" t="e">
        <f t="shared" si="20"/>
        <v>#DIV/0!</v>
      </c>
      <c r="I227" s="70" t="e">
        <f t="shared" si="21"/>
        <v>#DIV/0!</v>
      </c>
    </row>
    <row r="228" spans="1:9" s="34" customFormat="1" ht="12">
      <c r="A228" s="25">
        <v>203</v>
      </c>
      <c r="B228" s="27" t="s">
        <v>786</v>
      </c>
      <c r="C228" s="40">
        <v>814325</v>
      </c>
      <c r="D228" s="41"/>
      <c r="E228" s="536"/>
      <c r="F228" s="75"/>
      <c r="G228" s="75"/>
      <c r="H228" s="70" t="e">
        <f t="shared" si="20"/>
        <v>#DIV/0!</v>
      </c>
      <c r="I228" s="70" t="e">
        <f t="shared" si="21"/>
        <v>#DIV/0!</v>
      </c>
    </row>
    <row r="229" spans="1:9" s="21" customFormat="1" ht="12">
      <c r="A229" s="25">
        <v>204</v>
      </c>
      <c r="B229" s="35" t="s">
        <v>867</v>
      </c>
      <c r="C229" s="43">
        <v>814330</v>
      </c>
      <c r="D229" s="36"/>
      <c r="E229" s="75"/>
      <c r="F229" s="580"/>
      <c r="G229" s="75"/>
      <c r="H229" s="70" t="e">
        <f t="shared" si="20"/>
        <v>#DIV/0!</v>
      </c>
      <c r="I229" s="70" t="e">
        <f t="shared" si="21"/>
        <v>#DIV/0!</v>
      </c>
    </row>
    <row r="230" spans="1:9" s="34" customFormat="1" ht="18.75" customHeight="1">
      <c r="A230" s="25">
        <v>205</v>
      </c>
      <c r="B230" s="39" t="s">
        <v>959</v>
      </c>
      <c r="C230" s="42">
        <v>815000</v>
      </c>
      <c r="D230" s="33"/>
      <c r="E230" s="73">
        <f>SUM(E231:E233)</f>
        <v>0</v>
      </c>
      <c r="F230" s="73">
        <f>SUM(F231:F233)</f>
        <v>0</v>
      </c>
      <c r="G230" s="73">
        <f>SUM(G231:G233)</f>
        <v>0</v>
      </c>
      <c r="H230" s="70" t="e">
        <f t="shared" si="20"/>
        <v>#DIV/0!</v>
      </c>
      <c r="I230" s="70" t="e">
        <f t="shared" si="21"/>
        <v>#DIV/0!</v>
      </c>
    </row>
    <row r="231" spans="1:9" s="21" customFormat="1" ht="12">
      <c r="A231" s="25">
        <v>206</v>
      </c>
      <c r="B231" s="35" t="s">
        <v>870</v>
      </c>
      <c r="C231" s="43">
        <v>815100</v>
      </c>
      <c r="D231" s="33"/>
      <c r="E231" s="75"/>
      <c r="F231" s="75"/>
      <c r="G231" s="75"/>
      <c r="H231" s="70" t="e">
        <f t="shared" si="20"/>
        <v>#DIV/0!</v>
      </c>
      <c r="I231" s="70" t="e">
        <f t="shared" si="21"/>
        <v>#DIV/0!</v>
      </c>
    </row>
    <row r="232" spans="1:9" s="21" customFormat="1" ht="12">
      <c r="A232" s="25">
        <v>207</v>
      </c>
      <c r="B232" s="35" t="s">
        <v>869</v>
      </c>
      <c r="C232" s="43">
        <v>815200</v>
      </c>
      <c r="D232" s="33"/>
      <c r="E232" s="75"/>
      <c r="F232" s="75"/>
      <c r="G232" s="75"/>
      <c r="H232" s="70" t="e">
        <f t="shared" si="20"/>
        <v>#DIV/0!</v>
      </c>
      <c r="I232" s="70" t="e">
        <f t="shared" si="21"/>
        <v>#DIV/0!</v>
      </c>
    </row>
    <row r="233" spans="1:9" s="21" customFormat="1" ht="12">
      <c r="A233" s="25">
        <v>208</v>
      </c>
      <c r="B233" s="35" t="s">
        <v>960</v>
      </c>
      <c r="C233" s="43">
        <v>815300</v>
      </c>
      <c r="D233" s="33"/>
      <c r="E233" s="73">
        <f>SUM(E234+E235+E241)</f>
        <v>0</v>
      </c>
      <c r="F233" s="73">
        <f>SUM(F234+F235+F241)</f>
        <v>0</v>
      </c>
      <c r="G233" s="73">
        <f>SUM(G234+G235+G241)</f>
        <v>0</v>
      </c>
      <c r="H233" s="70" t="e">
        <f t="shared" si="20"/>
        <v>#DIV/0!</v>
      </c>
      <c r="I233" s="70" t="e">
        <f t="shared" si="21"/>
        <v>#DIV/0!</v>
      </c>
    </row>
    <row r="234" spans="1:9" s="21" customFormat="1" ht="12">
      <c r="A234" s="25">
        <v>209</v>
      </c>
      <c r="B234" s="35" t="s">
        <v>909</v>
      </c>
      <c r="C234" s="43">
        <v>815310</v>
      </c>
      <c r="D234" s="36"/>
      <c r="E234" s="75"/>
      <c r="F234" s="75"/>
      <c r="G234" s="75"/>
      <c r="H234" s="70" t="e">
        <f t="shared" si="20"/>
        <v>#DIV/0!</v>
      </c>
      <c r="I234" s="70" t="e">
        <f t="shared" si="21"/>
        <v>#DIV/0!</v>
      </c>
    </row>
    <row r="235" spans="1:9" s="21" customFormat="1" ht="24">
      <c r="A235" s="25">
        <v>210</v>
      </c>
      <c r="B235" s="35" t="s">
        <v>961</v>
      </c>
      <c r="C235" s="43">
        <v>815320</v>
      </c>
      <c r="D235" s="36"/>
      <c r="E235" s="73">
        <f>SUM(E236:E240)</f>
        <v>0</v>
      </c>
      <c r="F235" s="73">
        <f>SUM(F236:F240)</f>
        <v>0</v>
      </c>
      <c r="G235" s="73">
        <f>SUM(G236:G240)</f>
        <v>0</v>
      </c>
      <c r="H235" s="70" t="e">
        <f t="shared" si="20"/>
        <v>#DIV/0!</v>
      </c>
      <c r="I235" s="70" t="e">
        <f t="shared" si="21"/>
        <v>#DIV/0!</v>
      </c>
    </row>
    <row r="236" spans="1:9" s="21" customFormat="1" ht="12">
      <c r="A236" s="25">
        <v>211</v>
      </c>
      <c r="B236" s="27" t="s">
        <v>782</v>
      </c>
      <c r="C236" s="40">
        <v>815321</v>
      </c>
      <c r="D236" s="41"/>
      <c r="E236" s="75"/>
      <c r="F236" s="75"/>
      <c r="G236" s="75"/>
      <c r="H236" s="70" t="e">
        <f t="shared" si="20"/>
        <v>#DIV/0!</v>
      </c>
      <c r="I236" s="70" t="e">
        <f t="shared" si="21"/>
        <v>#DIV/0!</v>
      </c>
    </row>
    <row r="237" spans="1:9" s="21" customFormat="1" ht="12">
      <c r="A237" s="25">
        <v>212</v>
      </c>
      <c r="B237" s="27" t="s">
        <v>783</v>
      </c>
      <c r="C237" s="40">
        <v>815322</v>
      </c>
      <c r="D237" s="41"/>
      <c r="E237" s="75"/>
      <c r="F237" s="75"/>
      <c r="G237" s="75"/>
      <c r="H237" s="70" t="e">
        <f t="shared" si="20"/>
        <v>#DIV/0!</v>
      </c>
      <c r="I237" s="70" t="e">
        <f t="shared" si="21"/>
        <v>#DIV/0!</v>
      </c>
    </row>
    <row r="238" spans="1:9" s="21" customFormat="1" ht="12">
      <c r="A238" s="25">
        <v>213</v>
      </c>
      <c r="B238" s="27" t="s">
        <v>784</v>
      </c>
      <c r="C238" s="40">
        <v>815323</v>
      </c>
      <c r="D238" s="41"/>
      <c r="E238" s="75"/>
      <c r="F238" s="75"/>
      <c r="G238" s="75"/>
      <c r="H238" s="70" t="e">
        <f t="shared" si="20"/>
        <v>#DIV/0!</v>
      </c>
      <c r="I238" s="70" t="e">
        <f t="shared" si="21"/>
        <v>#DIV/0!</v>
      </c>
    </row>
    <row r="239" spans="1:9" s="34" customFormat="1" ht="12">
      <c r="A239" s="25">
        <v>214</v>
      </c>
      <c r="B239" s="27" t="s">
        <v>785</v>
      </c>
      <c r="C239" s="40">
        <v>815324</v>
      </c>
      <c r="D239" s="41"/>
      <c r="E239" s="75"/>
      <c r="F239" s="75"/>
      <c r="G239" s="75"/>
      <c r="H239" s="70" t="e">
        <f t="shared" si="20"/>
        <v>#DIV/0!</v>
      </c>
      <c r="I239" s="70" t="e">
        <f t="shared" si="21"/>
        <v>#DIV/0!</v>
      </c>
    </row>
    <row r="240" spans="1:9" s="21" customFormat="1" ht="12">
      <c r="A240" s="25">
        <v>215</v>
      </c>
      <c r="B240" s="27" t="s">
        <v>786</v>
      </c>
      <c r="C240" s="40">
        <v>815325</v>
      </c>
      <c r="D240" s="41"/>
      <c r="E240" s="75"/>
      <c r="F240" s="75"/>
      <c r="G240" s="75"/>
      <c r="H240" s="70" t="e">
        <f t="shared" si="20"/>
        <v>#DIV/0!</v>
      </c>
      <c r="I240" s="70" t="e">
        <f t="shared" si="21"/>
        <v>#DIV/0!</v>
      </c>
    </row>
    <row r="241" spans="1:9" s="21" customFormat="1" ht="12">
      <c r="A241" s="25">
        <v>216</v>
      </c>
      <c r="B241" s="35" t="s">
        <v>868</v>
      </c>
      <c r="C241" s="43">
        <v>815330</v>
      </c>
      <c r="D241" s="36"/>
      <c r="E241" s="75"/>
      <c r="F241" s="75"/>
      <c r="G241" s="75"/>
      <c r="H241" s="70" t="e">
        <f t="shared" si="20"/>
        <v>#DIV/0!</v>
      </c>
      <c r="I241" s="70" t="e">
        <f t="shared" si="21"/>
        <v>#DIV/0!</v>
      </c>
    </row>
    <row r="244" spans="1:9">
      <c r="B244" s="55"/>
      <c r="C244" s="56"/>
      <c r="D244" s="5"/>
      <c r="E244" s="5"/>
      <c r="F244" s="5"/>
      <c r="G244" s="5"/>
      <c r="H244" s="669"/>
      <c r="I244" s="669"/>
    </row>
    <row r="245" spans="1:9">
      <c r="B245" s="55"/>
      <c r="C245" s="56"/>
      <c r="D245" s="5"/>
      <c r="E245" s="5"/>
      <c r="F245" s="5"/>
      <c r="G245" s="5"/>
      <c r="H245" s="5"/>
      <c r="I245" s="5"/>
    </row>
    <row r="246" spans="1:9">
      <c r="B246" s="55"/>
      <c r="C246" s="56"/>
      <c r="D246" s="5"/>
      <c r="E246" s="5"/>
      <c r="F246" s="5"/>
      <c r="G246" s="5"/>
      <c r="H246" s="5"/>
      <c r="I246" s="5"/>
    </row>
    <row r="247" spans="1:9">
      <c r="B247" s="55"/>
      <c r="C247" s="56"/>
      <c r="D247" s="5"/>
      <c r="E247" s="5"/>
      <c r="F247" s="5"/>
      <c r="G247" s="5"/>
      <c r="H247" s="5"/>
      <c r="I247" s="5"/>
    </row>
    <row r="248" spans="1:9">
      <c r="B248" s="55"/>
      <c r="C248" s="56"/>
      <c r="D248" s="5"/>
      <c r="E248" s="5"/>
      <c r="F248" s="5"/>
      <c r="G248" s="5"/>
      <c r="H248" s="5"/>
      <c r="I248" s="5"/>
    </row>
    <row r="249" spans="1:9">
      <c r="B249" s="57"/>
      <c r="C249" s="56"/>
      <c r="D249" s="5"/>
      <c r="E249" s="5"/>
      <c r="F249" s="5"/>
      <c r="G249" s="5"/>
      <c r="H249" s="5"/>
      <c r="I249" s="5"/>
    </row>
    <row r="250" spans="1:9">
      <c r="B250" s="55"/>
      <c r="C250" s="56"/>
      <c r="D250" s="5"/>
      <c r="E250" s="5"/>
      <c r="F250" s="5"/>
      <c r="G250" s="5"/>
      <c r="H250" s="5"/>
      <c r="I250" s="5"/>
    </row>
  </sheetData>
  <mergeCells count="13">
    <mergeCell ref="C22:E22"/>
    <mergeCell ref="G22:H22"/>
    <mergeCell ref="H244:I244"/>
    <mergeCell ref="G15:H15"/>
    <mergeCell ref="H4:I4"/>
    <mergeCell ref="H12:I12"/>
    <mergeCell ref="F7:G7"/>
    <mergeCell ref="F4:G4"/>
    <mergeCell ref="H7:I7"/>
    <mergeCell ref="F9:G9"/>
    <mergeCell ref="H9:I9"/>
    <mergeCell ref="F12:G12"/>
    <mergeCell ref="G17:H17"/>
  </mergeCells>
  <phoneticPr fontId="0" type="noConversion"/>
  <pageMargins left="0.74803149606299213" right="0.74803149606299213" top="0.78740157480314965" bottom="0.35433070866141736" header="0.23622047244094491" footer="0.23622047244094491"/>
  <pageSetup paperSize="9" scale="94" fitToHeight="8" orientation="landscape" cellComments="asDisplayed" copies="4" r:id="rId1"/>
  <headerFooter alignWithMargins="0">
    <oddFooter>&amp;R&amp;P</oddFooter>
  </headerFooter>
  <rowBreaks count="1" manualBreakCount="1">
    <brk id="251" max="4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52"/>
  <sheetViews>
    <sheetView tabSelected="1" view="pageBreakPreview" zoomScaleNormal="100" zoomScaleSheetLayoutView="100" workbookViewId="0">
      <selection activeCell="C45" sqref="C45:E45"/>
    </sheetView>
  </sheetViews>
  <sheetFormatPr defaultRowHeight="12.75"/>
  <cols>
    <col min="1" max="1" width="5.85546875" style="89" customWidth="1"/>
    <col min="2" max="2" width="44.28515625" style="89" customWidth="1"/>
    <col min="3" max="4" width="16.140625" style="89" customWidth="1"/>
    <col min="5" max="5" width="15" style="89" customWidth="1"/>
    <col min="6" max="6" width="9.28515625" style="89" customWidth="1"/>
    <col min="7" max="7" width="8.28515625" style="89" customWidth="1"/>
    <col min="8" max="256" width="9.140625" style="89"/>
    <col min="257" max="257" width="5.85546875" style="89" customWidth="1"/>
    <col min="258" max="258" width="44.28515625" style="89" customWidth="1"/>
    <col min="259" max="260" width="16.140625" style="89" customWidth="1"/>
    <col min="261" max="261" width="15" style="89" customWidth="1"/>
    <col min="262" max="262" width="9.28515625" style="89" customWidth="1"/>
    <col min="263" max="263" width="8.28515625" style="89" customWidth="1"/>
    <col min="264" max="512" width="9.140625" style="89"/>
    <col min="513" max="513" width="5.85546875" style="89" customWidth="1"/>
    <col min="514" max="514" width="44.28515625" style="89" customWidth="1"/>
    <col min="515" max="516" width="16.140625" style="89" customWidth="1"/>
    <col min="517" max="517" width="15" style="89" customWidth="1"/>
    <col min="518" max="518" width="9.28515625" style="89" customWidth="1"/>
    <col min="519" max="519" width="8.28515625" style="89" customWidth="1"/>
    <col min="520" max="768" width="9.140625" style="89"/>
    <col min="769" max="769" width="5.85546875" style="89" customWidth="1"/>
    <col min="770" max="770" width="44.28515625" style="89" customWidth="1"/>
    <col min="771" max="772" width="16.140625" style="89" customWidth="1"/>
    <col min="773" max="773" width="15" style="89" customWidth="1"/>
    <col min="774" max="774" width="9.28515625" style="89" customWidth="1"/>
    <col min="775" max="775" width="8.28515625" style="89" customWidth="1"/>
    <col min="776" max="1024" width="9.140625" style="89"/>
    <col min="1025" max="1025" width="5.85546875" style="89" customWidth="1"/>
    <col min="1026" max="1026" width="44.28515625" style="89" customWidth="1"/>
    <col min="1027" max="1028" width="16.140625" style="89" customWidth="1"/>
    <col min="1029" max="1029" width="15" style="89" customWidth="1"/>
    <col min="1030" max="1030" width="9.28515625" style="89" customWidth="1"/>
    <col min="1031" max="1031" width="8.28515625" style="89" customWidth="1"/>
    <col min="1032" max="1280" width="9.140625" style="89"/>
    <col min="1281" max="1281" width="5.85546875" style="89" customWidth="1"/>
    <col min="1282" max="1282" width="44.28515625" style="89" customWidth="1"/>
    <col min="1283" max="1284" width="16.140625" style="89" customWidth="1"/>
    <col min="1285" max="1285" width="15" style="89" customWidth="1"/>
    <col min="1286" max="1286" width="9.28515625" style="89" customWidth="1"/>
    <col min="1287" max="1287" width="8.28515625" style="89" customWidth="1"/>
    <col min="1288" max="1536" width="9.140625" style="89"/>
    <col min="1537" max="1537" width="5.85546875" style="89" customWidth="1"/>
    <col min="1538" max="1538" width="44.28515625" style="89" customWidth="1"/>
    <col min="1539" max="1540" width="16.140625" style="89" customWidth="1"/>
    <col min="1541" max="1541" width="15" style="89" customWidth="1"/>
    <col min="1542" max="1542" width="9.28515625" style="89" customWidth="1"/>
    <col min="1543" max="1543" width="8.28515625" style="89" customWidth="1"/>
    <col min="1544" max="1792" width="9.140625" style="89"/>
    <col min="1793" max="1793" width="5.85546875" style="89" customWidth="1"/>
    <col min="1794" max="1794" width="44.28515625" style="89" customWidth="1"/>
    <col min="1795" max="1796" width="16.140625" style="89" customWidth="1"/>
    <col min="1797" max="1797" width="15" style="89" customWidth="1"/>
    <col min="1798" max="1798" width="9.28515625" style="89" customWidth="1"/>
    <col min="1799" max="1799" width="8.28515625" style="89" customWidth="1"/>
    <col min="1800" max="2048" width="9.140625" style="89"/>
    <col min="2049" max="2049" width="5.85546875" style="89" customWidth="1"/>
    <col min="2050" max="2050" width="44.28515625" style="89" customWidth="1"/>
    <col min="2051" max="2052" width="16.140625" style="89" customWidth="1"/>
    <col min="2053" max="2053" width="15" style="89" customWidth="1"/>
    <col min="2054" max="2054" width="9.28515625" style="89" customWidth="1"/>
    <col min="2055" max="2055" width="8.28515625" style="89" customWidth="1"/>
    <col min="2056" max="2304" width="9.140625" style="89"/>
    <col min="2305" max="2305" width="5.85546875" style="89" customWidth="1"/>
    <col min="2306" max="2306" width="44.28515625" style="89" customWidth="1"/>
    <col min="2307" max="2308" width="16.140625" style="89" customWidth="1"/>
    <col min="2309" max="2309" width="15" style="89" customWidth="1"/>
    <col min="2310" max="2310" width="9.28515625" style="89" customWidth="1"/>
    <col min="2311" max="2311" width="8.28515625" style="89" customWidth="1"/>
    <col min="2312" max="2560" width="9.140625" style="89"/>
    <col min="2561" max="2561" width="5.85546875" style="89" customWidth="1"/>
    <col min="2562" max="2562" width="44.28515625" style="89" customWidth="1"/>
    <col min="2563" max="2564" width="16.140625" style="89" customWidth="1"/>
    <col min="2565" max="2565" width="15" style="89" customWidth="1"/>
    <col min="2566" max="2566" width="9.28515625" style="89" customWidth="1"/>
    <col min="2567" max="2567" width="8.28515625" style="89" customWidth="1"/>
    <col min="2568" max="2816" width="9.140625" style="89"/>
    <col min="2817" max="2817" width="5.85546875" style="89" customWidth="1"/>
    <col min="2818" max="2818" width="44.28515625" style="89" customWidth="1"/>
    <col min="2819" max="2820" width="16.140625" style="89" customWidth="1"/>
    <col min="2821" max="2821" width="15" style="89" customWidth="1"/>
    <col min="2822" max="2822" width="9.28515625" style="89" customWidth="1"/>
    <col min="2823" max="2823" width="8.28515625" style="89" customWidth="1"/>
    <col min="2824" max="3072" width="9.140625" style="89"/>
    <col min="3073" max="3073" width="5.85546875" style="89" customWidth="1"/>
    <col min="3074" max="3074" width="44.28515625" style="89" customWidth="1"/>
    <col min="3075" max="3076" width="16.140625" style="89" customWidth="1"/>
    <col min="3077" max="3077" width="15" style="89" customWidth="1"/>
    <col min="3078" max="3078" width="9.28515625" style="89" customWidth="1"/>
    <col min="3079" max="3079" width="8.28515625" style="89" customWidth="1"/>
    <col min="3080" max="3328" width="9.140625" style="89"/>
    <col min="3329" max="3329" width="5.85546875" style="89" customWidth="1"/>
    <col min="3330" max="3330" width="44.28515625" style="89" customWidth="1"/>
    <col min="3331" max="3332" width="16.140625" style="89" customWidth="1"/>
    <col min="3333" max="3333" width="15" style="89" customWidth="1"/>
    <col min="3334" max="3334" width="9.28515625" style="89" customWidth="1"/>
    <col min="3335" max="3335" width="8.28515625" style="89" customWidth="1"/>
    <col min="3336" max="3584" width="9.140625" style="89"/>
    <col min="3585" max="3585" width="5.85546875" style="89" customWidth="1"/>
    <col min="3586" max="3586" width="44.28515625" style="89" customWidth="1"/>
    <col min="3587" max="3588" width="16.140625" style="89" customWidth="1"/>
    <col min="3589" max="3589" width="15" style="89" customWidth="1"/>
    <col min="3590" max="3590" width="9.28515625" style="89" customWidth="1"/>
    <col min="3591" max="3591" width="8.28515625" style="89" customWidth="1"/>
    <col min="3592" max="3840" width="9.140625" style="89"/>
    <col min="3841" max="3841" width="5.85546875" style="89" customWidth="1"/>
    <col min="3842" max="3842" width="44.28515625" style="89" customWidth="1"/>
    <col min="3843" max="3844" width="16.140625" style="89" customWidth="1"/>
    <col min="3845" max="3845" width="15" style="89" customWidth="1"/>
    <col min="3846" max="3846" width="9.28515625" style="89" customWidth="1"/>
    <col min="3847" max="3847" width="8.28515625" style="89" customWidth="1"/>
    <col min="3848" max="4096" width="9.140625" style="89"/>
    <col min="4097" max="4097" width="5.85546875" style="89" customWidth="1"/>
    <col min="4098" max="4098" width="44.28515625" style="89" customWidth="1"/>
    <col min="4099" max="4100" width="16.140625" style="89" customWidth="1"/>
    <col min="4101" max="4101" width="15" style="89" customWidth="1"/>
    <col min="4102" max="4102" width="9.28515625" style="89" customWidth="1"/>
    <col min="4103" max="4103" width="8.28515625" style="89" customWidth="1"/>
    <col min="4104" max="4352" width="9.140625" style="89"/>
    <col min="4353" max="4353" width="5.85546875" style="89" customWidth="1"/>
    <col min="4354" max="4354" width="44.28515625" style="89" customWidth="1"/>
    <col min="4355" max="4356" width="16.140625" style="89" customWidth="1"/>
    <col min="4357" max="4357" width="15" style="89" customWidth="1"/>
    <col min="4358" max="4358" width="9.28515625" style="89" customWidth="1"/>
    <col min="4359" max="4359" width="8.28515625" style="89" customWidth="1"/>
    <col min="4360" max="4608" width="9.140625" style="89"/>
    <col min="4609" max="4609" width="5.85546875" style="89" customWidth="1"/>
    <col min="4610" max="4610" width="44.28515625" style="89" customWidth="1"/>
    <col min="4611" max="4612" width="16.140625" style="89" customWidth="1"/>
    <col min="4613" max="4613" width="15" style="89" customWidth="1"/>
    <col min="4614" max="4614" width="9.28515625" style="89" customWidth="1"/>
    <col min="4615" max="4615" width="8.28515625" style="89" customWidth="1"/>
    <col min="4616" max="4864" width="9.140625" style="89"/>
    <col min="4865" max="4865" width="5.85546875" style="89" customWidth="1"/>
    <col min="4866" max="4866" width="44.28515625" style="89" customWidth="1"/>
    <col min="4867" max="4868" width="16.140625" style="89" customWidth="1"/>
    <col min="4869" max="4869" width="15" style="89" customWidth="1"/>
    <col min="4870" max="4870" width="9.28515625" style="89" customWidth="1"/>
    <col min="4871" max="4871" width="8.28515625" style="89" customWidth="1"/>
    <col min="4872" max="5120" width="9.140625" style="89"/>
    <col min="5121" max="5121" width="5.85546875" style="89" customWidth="1"/>
    <col min="5122" max="5122" width="44.28515625" style="89" customWidth="1"/>
    <col min="5123" max="5124" width="16.140625" style="89" customWidth="1"/>
    <col min="5125" max="5125" width="15" style="89" customWidth="1"/>
    <col min="5126" max="5126" width="9.28515625" style="89" customWidth="1"/>
    <col min="5127" max="5127" width="8.28515625" style="89" customWidth="1"/>
    <col min="5128" max="5376" width="9.140625" style="89"/>
    <col min="5377" max="5377" width="5.85546875" style="89" customWidth="1"/>
    <col min="5378" max="5378" width="44.28515625" style="89" customWidth="1"/>
    <col min="5379" max="5380" width="16.140625" style="89" customWidth="1"/>
    <col min="5381" max="5381" width="15" style="89" customWidth="1"/>
    <col min="5382" max="5382" width="9.28515625" style="89" customWidth="1"/>
    <col min="5383" max="5383" width="8.28515625" style="89" customWidth="1"/>
    <col min="5384" max="5632" width="9.140625" style="89"/>
    <col min="5633" max="5633" width="5.85546875" style="89" customWidth="1"/>
    <col min="5634" max="5634" width="44.28515625" style="89" customWidth="1"/>
    <col min="5635" max="5636" width="16.140625" style="89" customWidth="1"/>
    <col min="5637" max="5637" width="15" style="89" customWidth="1"/>
    <col min="5638" max="5638" width="9.28515625" style="89" customWidth="1"/>
    <col min="5639" max="5639" width="8.28515625" style="89" customWidth="1"/>
    <col min="5640" max="5888" width="9.140625" style="89"/>
    <col min="5889" max="5889" width="5.85546875" style="89" customWidth="1"/>
    <col min="5890" max="5890" width="44.28515625" style="89" customWidth="1"/>
    <col min="5891" max="5892" width="16.140625" style="89" customWidth="1"/>
    <col min="5893" max="5893" width="15" style="89" customWidth="1"/>
    <col min="5894" max="5894" width="9.28515625" style="89" customWidth="1"/>
    <col min="5895" max="5895" width="8.28515625" style="89" customWidth="1"/>
    <col min="5896" max="6144" width="9.140625" style="89"/>
    <col min="6145" max="6145" width="5.85546875" style="89" customWidth="1"/>
    <col min="6146" max="6146" width="44.28515625" style="89" customWidth="1"/>
    <col min="6147" max="6148" width="16.140625" style="89" customWidth="1"/>
    <col min="6149" max="6149" width="15" style="89" customWidth="1"/>
    <col min="6150" max="6150" width="9.28515625" style="89" customWidth="1"/>
    <col min="6151" max="6151" width="8.28515625" style="89" customWidth="1"/>
    <col min="6152" max="6400" width="9.140625" style="89"/>
    <col min="6401" max="6401" width="5.85546875" style="89" customWidth="1"/>
    <col min="6402" max="6402" width="44.28515625" style="89" customWidth="1"/>
    <col min="6403" max="6404" width="16.140625" style="89" customWidth="1"/>
    <col min="6405" max="6405" width="15" style="89" customWidth="1"/>
    <col min="6406" max="6406" width="9.28515625" style="89" customWidth="1"/>
    <col min="6407" max="6407" width="8.28515625" style="89" customWidth="1"/>
    <col min="6408" max="6656" width="9.140625" style="89"/>
    <col min="6657" max="6657" width="5.85546875" style="89" customWidth="1"/>
    <col min="6658" max="6658" width="44.28515625" style="89" customWidth="1"/>
    <col min="6659" max="6660" width="16.140625" style="89" customWidth="1"/>
    <col min="6661" max="6661" width="15" style="89" customWidth="1"/>
    <col min="6662" max="6662" width="9.28515625" style="89" customWidth="1"/>
    <col min="6663" max="6663" width="8.28515625" style="89" customWidth="1"/>
    <col min="6664" max="6912" width="9.140625" style="89"/>
    <col min="6913" max="6913" width="5.85546875" style="89" customWidth="1"/>
    <col min="6914" max="6914" width="44.28515625" style="89" customWidth="1"/>
    <col min="6915" max="6916" width="16.140625" style="89" customWidth="1"/>
    <col min="6917" max="6917" width="15" style="89" customWidth="1"/>
    <col min="6918" max="6918" width="9.28515625" style="89" customWidth="1"/>
    <col min="6919" max="6919" width="8.28515625" style="89" customWidth="1"/>
    <col min="6920" max="7168" width="9.140625" style="89"/>
    <col min="7169" max="7169" width="5.85546875" style="89" customWidth="1"/>
    <col min="7170" max="7170" width="44.28515625" style="89" customWidth="1"/>
    <col min="7171" max="7172" width="16.140625" style="89" customWidth="1"/>
    <col min="7173" max="7173" width="15" style="89" customWidth="1"/>
    <col min="7174" max="7174" width="9.28515625" style="89" customWidth="1"/>
    <col min="7175" max="7175" width="8.28515625" style="89" customWidth="1"/>
    <col min="7176" max="7424" width="9.140625" style="89"/>
    <col min="7425" max="7425" width="5.85546875" style="89" customWidth="1"/>
    <col min="7426" max="7426" width="44.28515625" style="89" customWidth="1"/>
    <col min="7427" max="7428" width="16.140625" style="89" customWidth="1"/>
    <col min="7429" max="7429" width="15" style="89" customWidth="1"/>
    <col min="7430" max="7430" width="9.28515625" style="89" customWidth="1"/>
    <col min="7431" max="7431" width="8.28515625" style="89" customWidth="1"/>
    <col min="7432" max="7680" width="9.140625" style="89"/>
    <col min="7681" max="7681" width="5.85546875" style="89" customWidth="1"/>
    <col min="7682" max="7682" width="44.28515625" style="89" customWidth="1"/>
    <col min="7683" max="7684" width="16.140625" style="89" customWidth="1"/>
    <col min="7685" max="7685" width="15" style="89" customWidth="1"/>
    <col min="7686" max="7686" width="9.28515625" style="89" customWidth="1"/>
    <col min="7687" max="7687" width="8.28515625" style="89" customWidth="1"/>
    <col min="7688" max="7936" width="9.140625" style="89"/>
    <col min="7937" max="7937" width="5.85546875" style="89" customWidth="1"/>
    <col min="7938" max="7938" width="44.28515625" style="89" customWidth="1"/>
    <col min="7939" max="7940" width="16.140625" style="89" customWidth="1"/>
    <col min="7941" max="7941" width="15" style="89" customWidth="1"/>
    <col min="7942" max="7942" width="9.28515625" style="89" customWidth="1"/>
    <col min="7943" max="7943" width="8.28515625" style="89" customWidth="1"/>
    <col min="7944" max="8192" width="9.140625" style="89"/>
    <col min="8193" max="8193" width="5.85546875" style="89" customWidth="1"/>
    <col min="8194" max="8194" width="44.28515625" style="89" customWidth="1"/>
    <col min="8195" max="8196" width="16.140625" style="89" customWidth="1"/>
    <col min="8197" max="8197" width="15" style="89" customWidth="1"/>
    <col min="8198" max="8198" width="9.28515625" style="89" customWidth="1"/>
    <col min="8199" max="8199" width="8.28515625" style="89" customWidth="1"/>
    <col min="8200" max="8448" width="9.140625" style="89"/>
    <col min="8449" max="8449" width="5.85546875" style="89" customWidth="1"/>
    <col min="8450" max="8450" width="44.28515625" style="89" customWidth="1"/>
    <col min="8451" max="8452" width="16.140625" style="89" customWidth="1"/>
    <col min="8453" max="8453" width="15" style="89" customWidth="1"/>
    <col min="8454" max="8454" width="9.28515625" style="89" customWidth="1"/>
    <col min="8455" max="8455" width="8.28515625" style="89" customWidth="1"/>
    <col min="8456" max="8704" width="9.140625" style="89"/>
    <col min="8705" max="8705" width="5.85546875" style="89" customWidth="1"/>
    <col min="8706" max="8706" width="44.28515625" style="89" customWidth="1"/>
    <col min="8707" max="8708" width="16.140625" style="89" customWidth="1"/>
    <col min="8709" max="8709" width="15" style="89" customWidth="1"/>
    <col min="8710" max="8710" width="9.28515625" style="89" customWidth="1"/>
    <col min="8711" max="8711" width="8.28515625" style="89" customWidth="1"/>
    <col min="8712" max="8960" width="9.140625" style="89"/>
    <col min="8961" max="8961" width="5.85546875" style="89" customWidth="1"/>
    <col min="8962" max="8962" width="44.28515625" style="89" customWidth="1"/>
    <col min="8963" max="8964" width="16.140625" style="89" customWidth="1"/>
    <col min="8965" max="8965" width="15" style="89" customWidth="1"/>
    <col min="8966" max="8966" width="9.28515625" style="89" customWidth="1"/>
    <col min="8967" max="8967" width="8.28515625" style="89" customWidth="1"/>
    <col min="8968" max="9216" width="9.140625" style="89"/>
    <col min="9217" max="9217" width="5.85546875" style="89" customWidth="1"/>
    <col min="9218" max="9218" width="44.28515625" style="89" customWidth="1"/>
    <col min="9219" max="9220" width="16.140625" style="89" customWidth="1"/>
    <col min="9221" max="9221" width="15" style="89" customWidth="1"/>
    <col min="9222" max="9222" width="9.28515625" style="89" customWidth="1"/>
    <col min="9223" max="9223" width="8.28515625" style="89" customWidth="1"/>
    <col min="9224" max="9472" width="9.140625" style="89"/>
    <col min="9473" max="9473" width="5.85546875" style="89" customWidth="1"/>
    <col min="9474" max="9474" width="44.28515625" style="89" customWidth="1"/>
    <col min="9475" max="9476" width="16.140625" style="89" customWidth="1"/>
    <col min="9477" max="9477" width="15" style="89" customWidth="1"/>
    <col min="9478" max="9478" width="9.28515625" style="89" customWidth="1"/>
    <col min="9479" max="9479" width="8.28515625" style="89" customWidth="1"/>
    <col min="9480" max="9728" width="9.140625" style="89"/>
    <col min="9729" max="9729" width="5.85546875" style="89" customWidth="1"/>
    <col min="9730" max="9730" width="44.28515625" style="89" customWidth="1"/>
    <col min="9731" max="9732" width="16.140625" style="89" customWidth="1"/>
    <col min="9733" max="9733" width="15" style="89" customWidth="1"/>
    <col min="9734" max="9734" width="9.28515625" style="89" customWidth="1"/>
    <col min="9735" max="9735" width="8.28515625" style="89" customWidth="1"/>
    <col min="9736" max="9984" width="9.140625" style="89"/>
    <col min="9985" max="9985" width="5.85546875" style="89" customWidth="1"/>
    <col min="9986" max="9986" width="44.28515625" style="89" customWidth="1"/>
    <col min="9987" max="9988" width="16.140625" style="89" customWidth="1"/>
    <col min="9989" max="9989" width="15" style="89" customWidth="1"/>
    <col min="9990" max="9990" width="9.28515625" style="89" customWidth="1"/>
    <col min="9991" max="9991" width="8.28515625" style="89" customWidth="1"/>
    <col min="9992" max="10240" width="9.140625" style="89"/>
    <col min="10241" max="10241" width="5.85546875" style="89" customWidth="1"/>
    <col min="10242" max="10242" width="44.28515625" style="89" customWidth="1"/>
    <col min="10243" max="10244" width="16.140625" style="89" customWidth="1"/>
    <col min="10245" max="10245" width="15" style="89" customWidth="1"/>
    <col min="10246" max="10246" width="9.28515625" style="89" customWidth="1"/>
    <col min="10247" max="10247" width="8.28515625" style="89" customWidth="1"/>
    <col min="10248" max="10496" width="9.140625" style="89"/>
    <col min="10497" max="10497" width="5.85546875" style="89" customWidth="1"/>
    <col min="10498" max="10498" width="44.28515625" style="89" customWidth="1"/>
    <col min="10499" max="10500" width="16.140625" style="89" customWidth="1"/>
    <col min="10501" max="10501" width="15" style="89" customWidth="1"/>
    <col min="10502" max="10502" width="9.28515625" style="89" customWidth="1"/>
    <col min="10503" max="10503" width="8.28515625" style="89" customWidth="1"/>
    <col min="10504" max="10752" width="9.140625" style="89"/>
    <col min="10753" max="10753" width="5.85546875" style="89" customWidth="1"/>
    <col min="10754" max="10754" width="44.28515625" style="89" customWidth="1"/>
    <col min="10755" max="10756" width="16.140625" style="89" customWidth="1"/>
    <col min="10757" max="10757" width="15" style="89" customWidth="1"/>
    <col min="10758" max="10758" width="9.28515625" style="89" customWidth="1"/>
    <col min="10759" max="10759" width="8.28515625" style="89" customWidth="1"/>
    <col min="10760" max="11008" width="9.140625" style="89"/>
    <col min="11009" max="11009" width="5.85546875" style="89" customWidth="1"/>
    <col min="11010" max="11010" width="44.28515625" style="89" customWidth="1"/>
    <col min="11011" max="11012" width="16.140625" style="89" customWidth="1"/>
    <col min="11013" max="11013" width="15" style="89" customWidth="1"/>
    <col min="11014" max="11014" width="9.28515625" style="89" customWidth="1"/>
    <col min="11015" max="11015" width="8.28515625" style="89" customWidth="1"/>
    <col min="11016" max="11264" width="9.140625" style="89"/>
    <col min="11265" max="11265" width="5.85546875" style="89" customWidth="1"/>
    <col min="11266" max="11266" width="44.28515625" style="89" customWidth="1"/>
    <col min="11267" max="11268" width="16.140625" style="89" customWidth="1"/>
    <col min="11269" max="11269" width="15" style="89" customWidth="1"/>
    <col min="11270" max="11270" width="9.28515625" style="89" customWidth="1"/>
    <col min="11271" max="11271" width="8.28515625" style="89" customWidth="1"/>
    <col min="11272" max="11520" width="9.140625" style="89"/>
    <col min="11521" max="11521" width="5.85546875" style="89" customWidth="1"/>
    <col min="11522" max="11522" width="44.28515625" style="89" customWidth="1"/>
    <col min="11523" max="11524" width="16.140625" style="89" customWidth="1"/>
    <col min="11525" max="11525" width="15" style="89" customWidth="1"/>
    <col min="11526" max="11526" width="9.28515625" style="89" customWidth="1"/>
    <col min="11527" max="11527" width="8.28515625" style="89" customWidth="1"/>
    <col min="11528" max="11776" width="9.140625" style="89"/>
    <col min="11777" max="11777" width="5.85546875" style="89" customWidth="1"/>
    <col min="11778" max="11778" width="44.28515625" style="89" customWidth="1"/>
    <col min="11779" max="11780" width="16.140625" style="89" customWidth="1"/>
    <col min="11781" max="11781" width="15" style="89" customWidth="1"/>
    <col min="11782" max="11782" width="9.28515625" style="89" customWidth="1"/>
    <col min="11783" max="11783" width="8.28515625" style="89" customWidth="1"/>
    <col min="11784" max="12032" width="9.140625" style="89"/>
    <col min="12033" max="12033" width="5.85546875" style="89" customWidth="1"/>
    <col min="12034" max="12034" width="44.28515625" style="89" customWidth="1"/>
    <col min="12035" max="12036" width="16.140625" style="89" customWidth="1"/>
    <col min="12037" max="12037" width="15" style="89" customWidth="1"/>
    <col min="12038" max="12038" width="9.28515625" style="89" customWidth="1"/>
    <col min="12039" max="12039" width="8.28515625" style="89" customWidth="1"/>
    <col min="12040" max="12288" width="9.140625" style="89"/>
    <col min="12289" max="12289" width="5.85546875" style="89" customWidth="1"/>
    <col min="12290" max="12290" width="44.28515625" style="89" customWidth="1"/>
    <col min="12291" max="12292" width="16.140625" style="89" customWidth="1"/>
    <col min="12293" max="12293" width="15" style="89" customWidth="1"/>
    <col min="12294" max="12294" width="9.28515625" style="89" customWidth="1"/>
    <col min="12295" max="12295" width="8.28515625" style="89" customWidth="1"/>
    <col min="12296" max="12544" width="9.140625" style="89"/>
    <col min="12545" max="12545" width="5.85546875" style="89" customWidth="1"/>
    <col min="12546" max="12546" width="44.28515625" style="89" customWidth="1"/>
    <col min="12547" max="12548" width="16.140625" style="89" customWidth="1"/>
    <col min="12549" max="12549" width="15" style="89" customWidth="1"/>
    <col min="12550" max="12550" width="9.28515625" style="89" customWidth="1"/>
    <col min="12551" max="12551" width="8.28515625" style="89" customWidth="1"/>
    <col min="12552" max="12800" width="9.140625" style="89"/>
    <col min="12801" max="12801" width="5.85546875" style="89" customWidth="1"/>
    <col min="12802" max="12802" width="44.28515625" style="89" customWidth="1"/>
    <col min="12803" max="12804" width="16.140625" style="89" customWidth="1"/>
    <col min="12805" max="12805" width="15" style="89" customWidth="1"/>
    <col min="12806" max="12806" width="9.28515625" style="89" customWidth="1"/>
    <col min="12807" max="12807" width="8.28515625" style="89" customWidth="1"/>
    <col min="12808" max="13056" width="9.140625" style="89"/>
    <col min="13057" max="13057" width="5.85546875" style="89" customWidth="1"/>
    <col min="13058" max="13058" width="44.28515625" style="89" customWidth="1"/>
    <col min="13059" max="13060" width="16.140625" style="89" customWidth="1"/>
    <col min="13061" max="13061" width="15" style="89" customWidth="1"/>
    <col min="13062" max="13062" width="9.28515625" style="89" customWidth="1"/>
    <col min="13063" max="13063" width="8.28515625" style="89" customWidth="1"/>
    <col min="13064" max="13312" width="9.140625" style="89"/>
    <col min="13313" max="13313" width="5.85546875" style="89" customWidth="1"/>
    <col min="13314" max="13314" width="44.28515625" style="89" customWidth="1"/>
    <col min="13315" max="13316" width="16.140625" style="89" customWidth="1"/>
    <col min="13317" max="13317" width="15" style="89" customWidth="1"/>
    <col min="13318" max="13318" width="9.28515625" style="89" customWidth="1"/>
    <col min="13319" max="13319" width="8.28515625" style="89" customWidth="1"/>
    <col min="13320" max="13568" width="9.140625" style="89"/>
    <col min="13569" max="13569" width="5.85546875" style="89" customWidth="1"/>
    <col min="13570" max="13570" width="44.28515625" style="89" customWidth="1"/>
    <col min="13571" max="13572" width="16.140625" style="89" customWidth="1"/>
    <col min="13573" max="13573" width="15" style="89" customWidth="1"/>
    <col min="13574" max="13574" width="9.28515625" style="89" customWidth="1"/>
    <col min="13575" max="13575" width="8.28515625" style="89" customWidth="1"/>
    <col min="13576" max="13824" width="9.140625" style="89"/>
    <col min="13825" max="13825" width="5.85546875" style="89" customWidth="1"/>
    <col min="13826" max="13826" width="44.28515625" style="89" customWidth="1"/>
    <col min="13827" max="13828" width="16.140625" style="89" customWidth="1"/>
    <col min="13829" max="13829" width="15" style="89" customWidth="1"/>
    <col min="13830" max="13830" width="9.28515625" style="89" customWidth="1"/>
    <col min="13831" max="13831" width="8.28515625" style="89" customWidth="1"/>
    <col min="13832" max="14080" width="9.140625" style="89"/>
    <col min="14081" max="14081" width="5.85546875" style="89" customWidth="1"/>
    <col min="14082" max="14082" width="44.28515625" style="89" customWidth="1"/>
    <col min="14083" max="14084" width="16.140625" style="89" customWidth="1"/>
    <col min="14085" max="14085" width="15" style="89" customWidth="1"/>
    <col min="14086" max="14086" width="9.28515625" style="89" customWidth="1"/>
    <col min="14087" max="14087" width="8.28515625" style="89" customWidth="1"/>
    <col min="14088" max="14336" width="9.140625" style="89"/>
    <col min="14337" max="14337" width="5.85546875" style="89" customWidth="1"/>
    <col min="14338" max="14338" width="44.28515625" style="89" customWidth="1"/>
    <col min="14339" max="14340" width="16.140625" style="89" customWidth="1"/>
    <col min="14341" max="14341" width="15" style="89" customWidth="1"/>
    <col min="14342" max="14342" width="9.28515625" style="89" customWidth="1"/>
    <col min="14343" max="14343" width="8.28515625" style="89" customWidth="1"/>
    <col min="14344" max="14592" width="9.140625" style="89"/>
    <col min="14593" max="14593" width="5.85546875" style="89" customWidth="1"/>
    <col min="14594" max="14594" width="44.28515625" style="89" customWidth="1"/>
    <col min="14595" max="14596" width="16.140625" style="89" customWidth="1"/>
    <col min="14597" max="14597" width="15" style="89" customWidth="1"/>
    <col min="14598" max="14598" width="9.28515625" style="89" customWidth="1"/>
    <col min="14599" max="14599" width="8.28515625" style="89" customWidth="1"/>
    <col min="14600" max="14848" width="9.140625" style="89"/>
    <col min="14849" max="14849" width="5.85546875" style="89" customWidth="1"/>
    <col min="14850" max="14850" width="44.28515625" style="89" customWidth="1"/>
    <col min="14851" max="14852" width="16.140625" style="89" customWidth="1"/>
    <col min="14853" max="14853" width="15" style="89" customWidth="1"/>
    <col min="14854" max="14854" width="9.28515625" style="89" customWidth="1"/>
    <col min="14855" max="14855" width="8.28515625" style="89" customWidth="1"/>
    <col min="14856" max="15104" width="9.140625" style="89"/>
    <col min="15105" max="15105" width="5.85546875" style="89" customWidth="1"/>
    <col min="15106" max="15106" width="44.28515625" style="89" customWidth="1"/>
    <col min="15107" max="15108" width="16.140625" style="89" customWidth="1"/>
    <col min="15109" max="15109" width="15" style="89" customWidth="1"/>
    <col min="15110" max="15110" width="9.28515625" style="89" customWidth="1"/>
    <col min="15111" max="15111" width="8.28515625" style="89" customWidth="1"/>
    <col min="15112" max="15360" width="9.140625" style="89"/>
    <col min="15361" max="15361" width="5.85546875" style="89" customWidth="1"/>
    <col min="15362" max="15362" width="44.28515625" style="89" customWidth="1"/>
    <col min="15363" max="15364" width="16.140625" style="89" customWidth="1"/>
    <col min="15365" max="15365" width="15" style="89" customWidth="1"/>
    <col min="15366" max="15366" width="9.28515625" style="89" customWidth="1"/>
    <col min="15367" max="15367" width="8.28515625" style="89" customWidth="1"/>
    <col min="15368" max="15616" width="9.140625" style="89"/>
    <col min="15617" max="15617" width="5.85546875" style="89" customWidth="1"/>
    <col min="15618" max="15618" width="44.28515625" style="89" customWidth="1"/>
    <col min="15619" max="15620" width="16.140625" style="89" customWidth="1"/>
    <col min="15621" max="15621" width="15" style="89" customWidth="1"/>
    <col min="15622" max="15622" width="9.28515625" style="89" customWidth="1"/>
    <col min="15623" max="15623" width="8.28515625" style="89" customWidth="1"/>
    <col min="15624" max="15872" width="9.140625" style="89"/>
    <col min="15873" max="15873" width="5.85546875" style="89" customWidth="1"/>
    <col min="15874" max="15874" width="44.28515625" style="89" customWidth="1"/>
    <col min="15875" max="15876" width="16.140625" style="89" customWidth="1"/>
    <col min="15877" max="15877" width="15" style="89" customWidth="1"/>
    <col min="15878" max="15878" width="9.28515625" style="89" customWidth="1"/>
    <col min="15879" max="15879" width="8.28515625" style="89" customWidth="1"/>
    <col min="15880" max="16128" width="9.140625" style="89"/>
    <col min="16129" max="16129" width="5.85546875" style="89" customWidth="1"/>
    <col min="16130" max="16130" width="44.28515625" style="89" customWidth="1"/>
    <col min="16131" max="16132" width="16.140625" style="89" customWidth="1"/>
    <col min="16133" max="16133" width="15" style="89" customWidth="1"/>
    <col min="16134" max="16134" width="9.28515625" style="89" customWidth="1"/>
    <col min="16135" max="16135" width="8.28515625" style="89" customWidth="1"/>
    <col min="16136" max="16384" width="9.140625" style="89"/>
  </cols>
  <sheetData>
    <row r="1" spans="1:8">
      <c r="A1" s="1" t="s">
        <v>742</v>
      </c>
      <c r="B1" s="2"/>
      <c r="C1" s="4"/>
      <c r="D1" s="4"/>
      <c r="E1" s="4"/>
      <c r="F1" s="4"/>
      <c r="G1" s="4"/>
    </row>
    <row r="2" spans="1:8">
      <c r="A2" s="1" t="s">
        <v>743</v>
      </c>
      <c r="B2" s="2"/>
      <c r="C2" s="4"/>
      <c r="D2" s="86"/>
      <c r="E2" s="86"/>
      <c r="F2" s="78"/>
      <c r="G2" s="79"/>
      <c r="H2" s="124"/>
    </row>
    <row r="3" spans="1:8">
      <c r="A3" s="1"/>
      <c r="B3" s="2"/>
      <c r="C3" s="4"/>
      <c r="D3" s="86"/>
      <c r="E3" s="87"/>
      <c r="F3" s="78"/>
      <c r="G3" s="79"/>
      <c r="H3" s="124"/>
    </row>
    <row r="4" spans="1:8">
      <c r="A4" s="1" t="s">
        <v>679</v>
      </c>
      <c r="B4" s="2"/>
      <c r="C4" s="4"/>
      <c r="D4" s="86"/>
      <c r="E4" s="88"/>
      <c r="F4" s="78"/>
      <c r="G4" s="79"/>
      <c r="H4" s="124"/>
    </row>
    <row r="5" spans="1:8">
      <c r="A5" s="6"/>
      <c r="B5" s="7"/>
      <c r="C5" s="8"/>
      <c r="D5" s="86"/>
      <c r="E5" s="87"/>
      <c r="F5" s="78"/>
      <c r="G5" s="79"/>
      <c r="H5" s="124"/>
    </row>
    <row r="6" spans="1:8">
      <c r="A6" s="9" t="s">
        <v>1199</v>
      </c>
      <c r="B6" s="7"/>
      <c r="C6" s="8"/>
      <c r="D6" s="87"/>
      <c r="E6" s="88"/>
      <c r="F6" s="85"/>
      <c r="G6" s="85"/>
      <c r="H6" s="124"/>
    </row>
    <row r="7" spans="1:8">
      <c r="A7" s="9"/>
      <c r="B7" s="7"/>
      <c r="C7" s="8"/>
      <c r="D7" s="86"/>
      <c r="E7" s="87"/>
      <c r="F7" s="80"/>
      <c r="G7" s="85"/>
      <c r="H7" s="124"/>
    </row>
    <row r="8" spans="1:8">
      <c r="A8" s="9"/>
      <c r="B8" s="7"/>
      <c r="C8" s="8"/>
      <c r="E8" s="88"/>
      <c r="F8" s="80"/>
      <c r="G8" s="85"/>
      <c r="H8" s="124"/>
    </row>
    <row r="9" spans="1:8">
      <c r="A9" s="9"/>
      <c r="B9" s="12"/>
      <c r="C9" s="11"/>
      <c r="D9" s="10"/>
      <c r="E9" s="10"/>
      <c r="F9" s="5"/>
      <c r="G9" s="5"/>
    </row>
    <row r="10" spans="1:8">
      <c r="D10" s="11"/>
      <c r="E10" s="10"/>
      <c r="F10" s="128"/>
      <c r="G10" s="128"/>
    </row>
    <row r="11" spans="1:8">
      <c r="D11" s="128"/>
      <c r="E11" s="128"/>
      <c r="F11" s="128"/>
      <c r="G11" s="128"/>
    </row>
    <row r="12" spans="1:8">
      <c r="D12" s="128"/>
      <c r="E12" s="128"/>
      <c r="F12" s="128"/>
      <c r="G12" s="128"/>
    </row>
    <row r="13" spans="1:8" ht="13.5">
      <c r="A13" s="702" t="s">
        <v>680</v>
      </c>
      <c r="B13" s="702"/>
      <c r="C13" s="702"/>
      <c r="D13" s="702"/>
      <c r="E13" s="702"/>
      <c r="F13" s="702"/>
      <c r="G13" s="702"/>
    </row>
    <row r="14" spans="1:8" ht="13.5">
      <c r="A14" s="703" t="s">
        <v>1200</v>
      </c>
      <c r="B14" s="703"/>
      <c r="C14" s="703"/>
      <c r="D14" s="703"/>
      <c r="E14" s="703"/>
      <c r="F14" s="703"/>
      <c r="G14" s="703"/>
    </row>
    <row r="16" spans="1:8" ht="84.75" customHeight="1">
      <c r="A16" s="132" t="s">
        <v>1079</v>
      </c>
      <c r="B16" s="193" t="s">
        <v>747</v>
      </c>
      <c r="C16" s="132" t="s">
        <v>681</v>
      </c>
      <c r="D16" s="133" t="s">
        <v>756</v>
      </c>
      <c r="E16" s="133" t="s">
        <v>1081</v>
      </c>
      <c r="F16" s="133" t="s">
        <v>973</v>
      </c>
      <c r="G16" s="133" t="s">
        <v>1082</v>
      </c>
    </row>
    <row r="17" spans="1:7">
      <c r="A17" s="194"/>
      <c r="B17" s="195"/>
      <c r="C17" s="197">
        <v>1</v>
      </c>
      <c r="D17" s="197">
        <v>2</v>
      </c>
      <c r="E17" s="197">
        <v>3</v>
      </c>
      <c r="F17" s="136">
        <v>4</v>
      </c>
      <c r="G17" s="136">
        <v>5</v>
      </c>
    </row>
    <row r="18" spans="1:7" ht="21.75" customHeight="1">
      <c r="A18" s="198">
        <v>1</v>
      </c>
      <c r="B18" s="559" t="s">
        <v>682</v>
      </c>
      <c r="C18" s="560">
        <f>C19+C20+C21+C26</f>
        <v>0</v>
      </c>
      <c r="D18" s="560">
        <f>D19+D20+D21+D26</f>
        <v>0</v>
      </c>
      <c r="E18" s="560">
        <f>E19+E20+E21+E26</f>
        <v>0</v>
      </c>
      <c r="F18" s="561" t="e">
        <f>SUM(D18/C18)</f>
        <v>#DIV/0!</v>
      </c>
      <c r="G18" s="561" t="e">
        <f>SUM(D18/E18)</f>
        <v>#DIV/0!</v>
      </c>
    </row>
    <row r="19" spans="1:7" ht="20.25" customHeight="1">
      <c r="A19" s="202">
        <v>2</v>
      </c>
      <c r="B19" s="562" t="s">
        <v>393</v>
      </c>
      <c r="C19" s="563">
        <v>0</v>
      </c>
      <c r="D19" s="563">
        <v>0</v>
      </c>
      <c r="E19" s="563">
        <v>0</v>
      </c>
      <c r="F19" s="564" t="e">
        <f t="shared" ref="F19:F44" si="0">SUM(D19/C19)</f>
        <v>#DIV/0!</v>
      </c>
      <c r="G19" s="564" t="e">
        <f t="shared" ref="G19:G44" si="1">SUM(D19/E19)</f>
        <v>#DIV/0!</v>
      </c>
    </row>
    <row r="20" spans="1:7" ht="28.5" customHeight="1">
      <c r="A20" s="203">
        <v>3</v>
      </c>
      <c r="B20" s="565" t="s">
        <v>683</v>
      </c>
      <c r="C20" s="563">
        <v>0</v>
      </c>
      <c r="D20" s="563">
        <v>0</v>
      </c>
      <c r="E20" s="563">
        <v>0</v>
      </c>
      <c r="F20" s="564" t="e">
        <f t="shared" si="0"/>
        <v>#DIV/0!</v>
      </c>
      <c r="G20" s="564" t="e">
        <f t="shared" si="1"/>
        <v>#DIV/0!</v>
      </c>
    </row>
    <row r="21" spans="1:7">
      <c r="A21" s="198">
        <v>4</v>
      </c>
      <c r="B21" s="205" t="s">
        <v>706</v>
      </c>
      <c r="C21" s="207">
        <f>C22+C23+C24+C25</f>
        <v>0</v>
      </c>
      <c r="D21" s="207">
        <f>D22+D23+D24+D25</f>
        <v>0</v>
      </c>
      <c r="E21" s="207">
        <f>E22+E23+E24+E25</f>
        <v>0</v>
      </c>
      <c r="F21" s="145" t="e">
        <f>SUM(D21/C21)</f>
        <v>#DIV/0!</v>
      </c>
      <c r="G21" s="145" t="e">
        <f t="shared" si="1"/>
        <v>#DIV/0!</v>
      </c>
    </row>
    <row r="22" spans="1:7">
      <c r="A22" s="202">
        <v>5</v>
      </c>
      <c r="B22" s="148" t="s">
        <v>684</v>
      </c>
      <c r="C22" s="207"/>
      <c r="D22" s="207"/>
      <c r="E22" s="207"/>
      <c r="F22" s="145" t="e">
        <f t="shared" si="0"/>
        <v>#DIV/0!</v>
      </c>
      <c r="G22" s="145" t="e">
        <f t="shared" si="1"/>
        <v>#DIV/0!</v>
      </c>
    </row>
    <row r="23" spans="1:7">
      <c r="A23" s="203">
        <v>6</v>
      </c>
      <c r="B23" s="148" t="s">
        <v>685</v>
      </c>
      <c r="C23" s="207"/>
      <c r="D23" s="207"/>
      <c r="E23" s="207"/>
      <c r="F23" s="145" t="e">
        <f t="shared" si="0"/>
        <v>#DIV/0!</v>
      </c>
      <c r="G23" s="145" t="e">
        <f t="shared" si="1"/>
        <v>#DIV/0!</v>
      </c>
    </row>
    <row r="24" spans="1:7">
      <c r="A24" s="198">
        <v>7</v>
      </c>
      <c r="B24" s="148" t="s">
        <v>686</v>
      </c>
      <c r="C24" s="207"/>
      <c r="D24" s="207"/>
      <c r="E24" s="207"/>
      <c r="F24" s="145" t="e">
        <f t="shared" si="0"/>
        <v>#DIV/0!</v>
      </c>
      <c r="G24" s="145" t="e">
        <f t="shared" si="1"/>
        <v>#DIV/0!</v>
      </c>
    </row>
    <row r="25" spans="1:7">
      <c r="A25" s="202">
        <v>8</v>
      </c>
      <c r="B25" s="148" t="s">
        <v>687</v>
      </c>
      <c r="C25" s="207"/>
      <c r="D25" s="207"/>
      <c r="E25" s="207"/>
      <c r="F25" s="145" t="e">
        <f t="shared" si="0"/>
        <v>#DIV/0!</v>
      </c>
      <c r="G25" s="145" t="e">
        <f t="shared" si="1"/>
        <v>#DIV/0!</v>
      </c>
    </row>
    <row r="26" spans="1:7">
      <c r="A26" s="203">
        <v>9</v>
      </c>
      <c r="B26" s="148" t="s">
        <v>688</v>
      </c>
      <c r="C26" s="207"/>
      <c r="D26" s="207"/>
      <c r="E26" s="207"/>
      <c r="F26" s="145" t="e">
        <f t="shared" si="0"/>
        <v>#DIV/0!</v>
      </c>
      <c r="G26" s="145" t="e">
        <f t="shared" si="1"/>
        <v>#DIV/0!</v>
      </c>
    </row>
    <row r="27" spans="1:7" ht="21" customHeight="1">
      <c r="A27" s="198">
        <v>10</v>
      </c>
      <c r="B27" s="566" t="s">
        <v>689</v>
      </c>
      <c r="C27" s="560">
        <f>C28+C29+C30+C31+C32</f>
        <v>0</v>
      </c>
      <c r="D27" s="560">
        <f>D28+D29+D30+D31+D32</f>
        <v>0</v>
      </c>
      <c r="E27" s="560">
        <f>E28+E29+E30+E31+E32</f>
        <v>0</v>
      </c>
      <c r="F27" s="561" t="e">
        <f t="shared" si="0"/>
        <v>#DIV/0!</v>
      </c>
      <c r="G27" s="561" t="e">
        <f t="shared" si="1"/>
        <v>#DIV/0!</v>
      </c>
    </row>
    <row r="28" spans="1:7">
      <c r="A28" s="202">
        <v>11</v>
      </c>
      <c r="B28" s="208" t="s">
        <v>690</v>
      </c>
      <c r="C28" s="207"/>
      <c r="D28" s="207"/>
      <c r="E28" s="207"/>
      <c r="F28" s="145" t="e">
        <f t="shared" si="0"/>
        <v>#DIV/0!</v>
      </c>
      <c r="G28" s="145" t="e">
        <f t="shared" si="1"/>
        <v>#DIV/0!</v>
      </c>
    </row>
    <row r="29" spans="1:7">
      <c r="A29" s="203">
        <v>12</v>
      </c>
      <c r="B29" s="210" t="s">
        <v>691</v>
      </c>
      <c r="C29" s="207"/>
      <c r="D29" s="207"/>
      <c r="E29" s="207"/>
      <c r="F29" s="145" t="e">
        <f t="shared" si="0"/>
        <v>#DIV/0!</v>
      </c>
      <c r="G29" s="145" t="e">
        <f t="shared" si="1"/>
        <v>#DIV/0!</v>
      </c>
    </row>
    <row r="30" spans="1:7">
      <c r="A30" s="198">
        <v>13</v>
      </c>
      <c r="B30" s="210" t="s">
        <v>692</v>
      </c>
      <c r="C30" s="207"/>
      <c r="D30" s="207"/>
      <c r="E30" s="207"/>
      <c r="F30" s="145" t="e">
        <f t="shared" si="0"/>
        <v>#DIV/0!</v>
      </c>
      <c r="G30" s="145" t="e">
        <f t="shared" si="1"/>
        <v>#DIV/0!</v>
      </c>
    </row>
    <row r="31" spans="1:7">
      <c r="A31" s="202">
        <v>14</v>
      </c>
      <c r="B31" s="210" t="s">
        <v>1002</v>
      </c>
      <c r="C31" s="207"/>
      <c r="D31" s="207"/>
      <c r="E31" s="207"/>
      <c r="F31" s="145" t="e">
        <f t="shared" si="0"/>
        <v>#DIV/0!</v>
      </c>
      <c r="G31" s="145" t="e">
        <f t="shared" si="1"/>
        <v>#DIV/0!</v>
      </c>
    </row>
    <row r="32" spans="1:7">
      <c r="A32" s="203">
        <v>15</v>
      </c>
      <c r="B32" s="121" t="s">
        <v>693</v>
      </c>
      <c r="C32" s="207">
        <f t="shared" ref="C32:D32" si="2">C33+C34</f>
        <v>0</v>
      </c>
      <c r="D32" s="207">
        <f t="shared" si="2"/>
        <v>0</v>
      </c>
      <c r="E32" s="207">
        <f>E33+E34</f>
        <v>0</v>
      </c>
      <c r="F32" s="145" t="e">
        <f t="shared" si="0"/>
        <v>#DIV/0!</v>
      </c>
      <c r="G32" s="145" t="e">
        <f t="shared" si="1"/>
        <v>#DIV/0!</v>
      </c>
    </row>
    <row r="33" spans="1:7">
      <c r="A33" s="198">
        <v>16</v>
      </c>
      <c r="B33" s="121" t="s">
        <v>694</v>
      </c>
      <c r="C33" s="207"/>
      <c r="D33" s="207"/>
      <c r="E33" s="207"/>
      <c r="F33" s="145" t="e">
        <f t="shared" si="0"/>
        <v>#DIV/0!</v>
      </c>
      <c r="G33" s="145" t="e">
        <f t="shared" si="1"/>
        <v>#DIV/0!</v>
      </c>
    </row>
    <row r="34" spans="1:7">
      <c r="A34" s="202">
        <v>17</v>
      </c>
      <c r="B34" s="121" t="s">
        <v>695</v>
      </c>
      <c r="C34" s="207"/>
      <c r="D34" s="207"/>
      <c r="E34" s="207"/>
      <c r="F34" s="145" t="e">
        <f t="shared" si="0"/>
        <v>#DIV/0!</v>
      </c>
      <c r="G34" s="145" t="e">
        <f t="shared" si="1"/>
        <v>#DIV/0!</v>
      </c>
    </row>
    <row r="35" spans="1:7" ht="20.25" customHeight="1">
      <c r="A35" s="203">
        <v>18</v>
      </c>
      <c r="B35" s="567" t="s">
        <v>696</v>
      </c>
      <c r="C35" s="560">
        <f>C18-C27</f>
        <v>0</v>
      </c>
      <c r="D35" s="560">
        <f>D18-D27</f>
        <v>0</v>
      </c>
      <c r="E35" s="560">
        <f>E18-E27</f>
        <v>0</v>
      </c>
      <c r="F35" s="561" t="e">
        <f t="shared" si="0"/>
        <v>#DIV/0!</v>
      </c>
      <c r="G35" s="561" t="e">
        <f t="shared" si="1"/>
        <v>#DIV/0!</v>
      </c>
    </row>
    <row r="36" spans="1:7" ht="21" customHeight="1">
      <c r="A36" s="198">
        <v>19</v>
      </c>
      <c r="B36" s="567" t="s">
        <v>697</v>
      </c>
      <c r="C36" s="560">
        <f>C40+C41-C37</f>
        <v>0</v>
      </c>
      <c r="D36" s="560">
        <f>D40+D41-D37</f>
        <v>0</v>
      </c>
      <c r="E36" s="560">
        <f>E40+E41-E37</f>
        <v>0</v>
      </c>
      <c r="F36" s="561" t="e">
        <f t="shared" si="0"/>
        <v>#DIV/0!</v>
      </c>
      <c r="G36" s="561" t="e">
        <f t="shared" si="1"/>
        <v>#DIV/0!</v>
      </c>
    </row>
    <row r="37" spans="1:7">
      <c r="A37" s="202">
        <v>20</v>
      </c>
      <c r="B37" s="94" t="s">
        <v>698</v>
      </c>
      <c r="C37" s="207">
        <f>C38+C39</f>
        <v>0</v>
      </c>
      <c r="D37" s="207">
        <f>D38+D39</f>
        <v>0</v>
      </c>
      <c r="E37" s="207">
        <f>E38+E39</f>
        <v>0</v>
      </c>
      <c r="F37" s="145" t="e">
        <f t="shared" si="0"/>
        <v>#DIV/0!</v>
      </c>
      <c r="G37" s="145" t="e">
        <f t="shared" si="1"/>
        <v>#DIV/0!</v>
      </c>
    </row>
    <row r="38" spans="1:7">
      <c r="A38" s="203">
        <v>21</v>
      </c>
      <c r="B38" s="121" t="s">
        <v>699</v>
      </c>
      <c r="C38" s="207"/>
      <c r="D38" s="207"/>
      <c r="E38" s="207"/>
      <c r="F38" s="145" t="e">
        <f t="shared" si="0"/>
        <v>#DIV/0!</v>
      </c>
      <c r="G38" s="145" t="e">
        <f t="shared" si="1"/>
        <v>#DIV/0!</v>
      </c>
    </row>
    <row r="39" spans="1:7">
      <c r="A39" s="198">
        <v>22</v>
      </c>
      <c r="B39" s="214" t="s">
        <v>700</v>
      </c>
      <c r="C39" s="207"/>
      <c r="D39" s="207"/>
      <c r="E39" s="207"/>
      <c r="F39" s="145" t="s">
        <v>1117</v>
      </c>
      <c r="G39" s="145" t="e">
        <f t="shared" si="1"/>
        <v>#DIV/0!</v>
      </c>
    </row>
    <row r="40" spans="1:7">
      <c r="A40" s="202">
        <v>23</v>
      </c>
      <c r="B40" s="214" t="s">
        <v>701</v>
      </c>
      <c r="C40" s="207"/>
      <c r="D40" s="207"/>
      <c r="E40" s="207"/>
      <c r="F40" s="145" t="e">
        <f t="shared" si="0"/>
        <v>#DIV/0!</v>
      </c>
      <c r="G40" s="145" t="e">
        <f t="shared" si="1"/>
        <v>#DIV/0!</v>
      </c>
    </row>
    <row r="41" spans="1:7">
      <c r="A41" s="203">
        <v>24</v>
      </c>
      <c r="B41" s="214" t="s">
        <v>702</v>
      </c>
      <c r="C41" s="207">
        <f>C42+C43</f>
        <v>0</v>
      </c>
      <c r="D41" s="207">
        <f>D42+D43</f>
        <v>0</v>
      </c>
      <c r="E41" s="207">
        <f>E42+E43</f>
        <v>0</v>
      </c>
      <c r="F41" s="145" t="e">
        <f t="shared" si="0"/>
        <v>#DIV/0!</v>
      </c>
      <c r="G41" s="145" t="e">
        <f t="shared" si="1"/>
        <v>#DIV/0!</v>
      </c>
    </row>
    <row r="42" spans="1:7">
      <c r="A42" s="198">
        <v>25</v>
      </c>
      <c r="B42" s="121" t="s">
        <v>703</v>
      </c>
      <c r="C42" s="207"/>
      <c r="D42" s="207"/>
      <c r="E42" s="207"/>
      <c r="F42" s="145" t="e">
        <f t="shared" si="0"/>
        <v>#DIV/0!</v>
      </c>
      <c r="G42" s="145" t="e">
        <f t="shared" si="1"/>
        <v>#DIV/0!</v>
      </c>
    </row>
    <row r="43" spans="1:7">
      <c r="A43" s="202">
        <v>26</v>
      </c>
      <c r="B43" s="121" t="s">
        <v>704</v>
      </c>
      <c r="C43" s="207"/>
      <c r="D43" s="207"/>
      <c r="E43" s="207"/>
      <c r="F43" s="145" t="e">
        <f t="shared" si="0"/>
        <v>#DIV/0!</v>
      </c>
      <c r="G43" s="145" t="e">
        <f t="shared" si="1"/>
        <v>#DIV/0!</v>
      </c>
    </row>
    <row r="44" spans="1:7" ht="21" customHeight="1">
      <c r="A44" s="203">
        <v>27</v>
      </c>
      <c r="B44" s="567" t="s">
        <v>705</v>
      </c>
      <c r="C44" s="560">
        <f>C35+C36</f>
        <v>0</v>
      </c>
      <c r="D44" s="560">
        <f>D35+D36</f>
        <v>0</v>
      </c>
      <c r="E44" s="560">
        <f>E35+E36</f>
        <v>0</v>
      </c>
      <c r="F44" s="561" t="e">
        <f t="shared" si="0"/>
        <v>#DIV/0!</v>
      </c>
      <c r="G44" s="561" t="e">
        <f t="shared" si="1"/>
        <v>#DIV/0!</v>
      </c>
    </row>
    <row r="45" spans="1:7" ht="30.75" customHeight="1">
      <c r="A45" s="202">
        <v>28</v>
      </c>
      <c r="B45" s="508" t="s">
        <v>1076</v>
      </c>
      <c r="C45" s="505"/>
      <c r="D45" s="505"/>
      <c r="E45" s="506"/>
      <c r="F45" s="507"/>
      <c r="G45" s="507"/>
    </row>
    <row r="46" spans="1:7">
      <c r="A46" s="128"/>
      <c r="B46" s="55"/>
      <c r="C46" s="128"/>
      <c r="D46" s="128"/>
      <c r="E46" s="128"/>
      <c r="F46" s="5"/>
      <c r="G46" s="5"/>
    </row>
    <row r="47" spans="1:7">
      <c r="A47" s="128"/>
      <c r="B47" s="55"/>
      <c r="C47" s="128"/>
      <c r="D47" s="128"/>
      <c r="E47" s="128"/>
      <c r="F47" s="128"/>
      <c r="G47" s="128"/>
    </row>
    <row r="48" spans="1:7">
      <c r="A48" s="128"/>
      <c r="B48" s="57"/>
      <c r="C48" s="128"/>
      <c r="D48" s="128"/>
      <c r="E48" s="128"/>
      <c r="F48" s="128"/>
      <c r="G48" s="128"/>
    </row>
    <row r="49" spans="1:7">
      <c r="A49" s="128"/>
      <c r="B49" s="128"/>
      <c r="C49" s="128"/>
      <c r="D49" s="128"/>
      <c r="E49" s="128"/>
      <c r="F49" s="128"/>
      <c r="G49" s="128"/>
    </row>
    <row r="50" spans="1:7">
      <c r="A50" s="128"/>
      <c r="B50" s="128"/>
      <c r="C50" s="128"/>
      <c r="D50" s="128"/>
      <c r="E50" s="128"/>
      <c r="F50" s="128"/>
      <c r="G50" s="128"/>
    </row>
    <row r="51" spans="1:7">
      <c r="A51" s="128"/>
      <c r="B51" s="128"/>
      <c r="C51" s="128"/>
      <c r="D51" s="128"/>
      <c r="E51" s="128"/>
      <c r="F51" s="128"/>
      <c r="G51" s="128"/>
    </row>
    <row r="52" spans="1:7">
      <c r="A52" s="128"/>
      <c r="B52" s="128"/>
      <c r="C52" s="128"/>
      <c r="D52" s="128"/>
      <c r="E52" s="128"/>
      <c r="F52" s="128"/>
      <c r="G52" s="128"/>
    </row>
  </sheetData>
  <mergeCells count="2">
    <mergeCell ref="A13:G13"/>
    <mergeCell ref="A14:G14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0"/>
  <sheetViews>
    <sheetView view="pageBreakPreview" topLeftCell="A16" zoomScaleSheetLayoutView="100" workbookViewId="0">
      <selection activeCell="F25" sqref="F25"/>
    </sheetView>
  </sheetViews>
  <sheetFormatPr defaultRowHeight="12.75"/>
  <cols>
    <col min="1" max="1" width="4.28515625" style="89" customWidth="1"/>
    <col min="2" max="2" width="46.140625" style="89" customWidth="1"/>
    <col min="3" max="3" width="7.5703125" style="89" customWidth="1"/>
    <col min="4" max="4" width="14.85546875" style="89" customWidth="1"/>
    <col min="5" max="5" width="14.28515625" style="89" customWidth="1"/>
    <col min="6" max="6" width="16" style="89" customWidth="1"/>
    <col min="7" max="7" width="8.28515625" style="89" customWidth="1"/>
    <col min="8" max="8" width="9.85546875" style="89" customWidth="1"/>
    <col min="9" max="9" width="4.85546875" style="89" customWidth="1"/>
    <col min="10" max="11" width="1.5703125" style="89" customWidth="1"/>
    <col min="12" max="12" width="0.42578125" style="89" hidden="1" customWidth="1"/>
    <col min="13" max="14" width="1.5703125" style="89" hidden="1" customWidth="1"/>
    <col min="15" max="16384" width="9.140625" style="89"/>
  </cols>
  <sheetData>
    <row r="1" spans="1:15">
      <c r="A1" s="1" t="s">
        <v>742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>
      <c r="A2" s="1" t="s">
        <v>743</v>
      </c>
      <c r="B2" s="2"/>
      <c r="C2" s="3"/>
      <c r="D2" s="4"/>
      <c r="E2" s="4"/>
      <c r="F2" s="4"/>
      <c r="G2" s="4"/>
      <c r="H2" s="4"/>
      <c r="I2" s="4"/>
      <c r="J2" s="123"/>
      <c r="K2" s="123"/>
      <c r="L2" s="123"/>
      <c r="M2" s="123"/>
      <c r="N2" s="123"/>
    </row>
    <row r="3" spans="1:15" ht="18" customHeight="1">
      <c r="A3" s="1"/>
      <c r="B3" s="2"/>
      <c r="C3" s="3"/>
      <c r="D3" s="5"/>
      <c r="E3" s="529" t="s">
        <v>717</v>
      </c>
      <c r="F3" s="529"/>
      <c r="G3" s="695"/>
      <c r="H3" s="696"/>
      <c r="I3" s="696"/>
      <c r="J3" s="696"/>
      <c r="K3" s="696"/>
      <c r="L3" s="4"/>
      <c r="M3" s="4"/>
      <c r="N3" s="4"/>
    </row>
    <row r="4" spans="1:15">
      <c r="A4" s="1" t="s">
        <v>969</v>
      </c>
      <c r="B4" s="2"/>
      <c r="C4" s="3"/>
      <c r="D4" s="5"/>
      <c r="E4" s="86"/>
      <c r="F4" s="87"/>
      <c r="G4" s="78"/>
      <c r="H4" s="79"/>
      <c r="I4" s="124"/>
      <c r="J4" s="4"/>
      <c r="K4" s="4"/>
      <c r="L4" s="4"/>
      <c r="M4" s="4"/>
      <c r="N4" s="4"/>
    </row>
    <row r="5" spans="1:15">
      <c r="A5" s="6"/>
      <c r="B5" s="7"/>
      <c r="C5" s="8"/>
      <c r="D5" s="125"/>
      <c r="E5" s="86"/>
      <c r="F5" s="88"/>
      <c r="G5" s="78"/>
      <c r="H5" s="79"/>
      <c r="I5" s="124"/>
      <c r="J5" s="126"/>
      <c r="K5" s="126"/>
      <c r="L5" s="126"/>
      <c r="M5" s="126"/>
      <c r="N5" s="126"/>
    </row>
    <row r="6" spans="1:15" ht="17.25" customHeight="1">
      <c r="B6" s="9" t="s">
        <v>724</v>
      </c>
      <c r="C6" s="8"/>
      <c r="D6" s="127"/>
      <c r="E6" s="682" t="s">
        <v>716</v>
      </c>
      <c r="F6" s="682"/>
      <c r="G6" s="697"/>
      <c r="H6" s="698"/>
      <c r="I6" s="698"/>
      <c r="J6" s="698"/>
      <c r="K6" s="698"/>
      <c r="L6" s="8"/>
      <c r="M6" s="8"/>
      <c r="N6" s="8"/>
    </row>
    <row r="7" spans="1:15" ht="7.5" customHeight="1">
      <c r="A7" s="9"/>
      <c r="B7" s="7"/>
      <c r="C7" s="8"/>
      <c r="D7" s="127"/>
      <c r="E7" s="87"/>
      <c r="F7" s="88"/>
      <c r="G7" s="85"/>
      <c r="H7" s="85"/>
      <c r="I7" s="124"/>
      <c r="J7" s="8"/>
      <c r="K7" s="8"/>
      <c r="L7" s="8"/>
      <c r="M7" s="8"/>
      <c r="N7" s="8"/>
    </row>
    <row r="8" spans="1:15" ht="21" customHeight="1">
      <c r="A8" s="9"/>
      <c r="B8" s="520"/>
      <c r="C8" s="8"/>
      <c r="D8" s="127"/>
      <c r="E8" s="682" t="s">
        <v>718</v>
      </c>
      <c r="F8" s="682"/>
      <c r="G8" s="699"/>
      <c r="H8" s="700"/>
      <c r="I8" s="700"/>
      <c r="J8" s="700"/>
      <c r="K8" s="700"/>
      <c r="L8" s="8"/>
      <c r="M8" s="8"/>
      <c r="N8" s="8"/>
    </row>
    <row r="9" spans="1:15">
      <c r="A9" s="9"/>
      <c r="B9" s="7"/>
      <c r="C9" s="8"/>
      <c r="D9" s="127"/>
      <c r="F9" s="88"/>
      <c r="G9" s="80"/>
      <c r="H9" s="85"/>
      <c r="I9" s="124"/>
      <c r="J9" s="8"/>
      <c r="K9" s="8"/>
      <c r="L9" s="8"/>
      <c r="M9" s="8"/>
      <c r="N9" s="8"/>
    </row>
    <row r="10" spans="1:15">
      <c r="B10" s="9" t="s">
        <v>713</v>
      </c>
      <c r="C10" s="11"/>
      <c r="D10" s="5"/>
      <c r="E10" s="86"/>
      <c r="F10" s="87"/>
      <c r="G10" s="85"/>
      <c r="H10" s="85"/>
      <c r="I10" s="85"/>
      <c r="J10" s="5"/>
      <c r="K10" s="5"/>
      <c r="L10" s="5"/>
      <c r="M10" s="5"/>
      <c r="N10" s="5"/>
    </row>
    <row r="11" spans="1:15" ht="24" customHeight="1">
      <c r="A11" s="9"/>
      <c r="B11" s="520"/>
      <c r="C11" s="9"/>
      <c r="D11" s="11"/>
      <c r="E11" s="682" t="s">
        <v>719</v>
      </c>
      <c r="F11" s="682"/>
      <c r="G11" s="683"/>
      <c r="H11" s="684"/>
      <c r="I11" s="684"/>
      <c r="J11" s="684"/>
      <c r="K11" s="684"/>
      <c r="L11" s="5"/>
      <c r="M11" s="5"/>
      <c r="N11" s="5"/>
    </row>
    <row r="12" spans="1:15" ht="18.75" customHeight="1">
      <c r="B12" s="9" t="s">
        <v>714</v>
      </c>
      <c r="C12" s="11"/>
      <c r="D12" s="11"/>
      <c r="G12" s="85"/>
      <c r="H12" s="85"/>
      <c r="I12" s="124"/>
      <c r="J12" s="5"/>
      <c r="K12" s="5"/>
      <c r="L12" s="5"/>
      <c r="M12" s="5"/>
      <c r="N12" s="5"/>
      <c r="O12" s="128"/>
    </row>
    <row r="13" spans="1:15" ht="22.5" customHeight="1">
      <c r="A13" s="9"/>
      <c r="B13" s="520"/>
      <c r="C13" s="11"/>
      <c r="D13" s="11"/>
      <c r="E13" s="691" t="s">
        <v>720</v>
      </c>
      <c r="F13" s="691"/>
      <c r="G13" s="687"/>
      <c r="H13" s="688"/>
      <c r="I13" s="124"/>
      <c r="J13" s="5"/>
      <c r="K13" s="5"/>
      <c r="L13" s="5"/>
      <c r="M13" s="5"/>
      <c r="N13" s="5"/>
    </row>
    <row r="14" spans="1:15" ht="7.5" customHeight="1">
      <c r="A14" s="9"/>
      <c r="B14" s="12"/>
      <c r="C14" s="11"/>
      <c r="D14" s="11"/>
      <c r="E14" s="171"/>
      <c r="F14" s="171"/>
      <c r="G14" s="85"/>
      <c r="H14" s="85"/>
      <c r="I14" s="124"/>
      <c r="J14" s="5"/>
      <c r="K14" s="5"/>
      <c r="L14" s="5"/>
      <c r="M14" s="5"/>
      <c r="N14" s="5"/>
    </row>
    <row r="15" spans="1:15" ht="18.75" customHeight="1">
      <c r="A15" s="9"/>
      <c r="B15" s="12"/>
      <c r="C15" s="11"/>
      <c r="D15" s="11"/>
      <c r="E15" s="691" t="s">
        <v>721</v>
      </c>
      <c r="F15" s="691"/>
      <c r="G15" s="689"/>
      <c r="H15" s="690"/>
      <c r="I15" s="5"/>
      <c r="J15" s="5"/>
      <c r="K15" s="5"/>
      <c r="L15" s="5"/>
      <c r="M15" s="5"/>
      <c r="N15" s="5"/>
    </row>
    <row r="16" spans="1:15">
      <c r="B16" s="9" t="s">
        <v>725</v>
      </c>
      <c r="C16" s="11"/>
      <c r="D16" s="5"/>
      <c r="E16" s="11"/>
      <c r="F16" s="11"/>
      <c r="G16" s="10"/>
      <c r="H16" s="5"/>
      <c r="I16" s="5"/>
      <c r="J16" s="5"/>
      <c r="K16" s="5"/>
      <c r="L16" s="11"/>
      <c r="M16" s="11"/>
      <c r="N16" s="5"/>
    </row>
    <row r="17" spans="1:14" ht="23.25" customHeight="1">
      <c r="B17" s="528"/>
      <c r="D17" s="128"/>
      <c r="E17" s="128"/>
      <c r="F17" s="11"/>
      <c r="G17" s="10"/>
      <c r="H17" s="9"/>
      <c r="I17" s="5"/>
      <c r="M17" s="5"/>
      <c r="N17" s="5"/>
    </row>
    <row r="18" spans="1:14">
      <c r="F18" s="11"/>
      <c r="G18" s="1"/>
      <c r="H18" s="10"/>
      <c r="I18" s="128"/>
      <c r="M18" s="5"/>
      <c r="N18" s="5"/>
    </row>
    <row r="19" spans="1:14" ht="15.75" customHeight="1">
      <c r="A19" s="692" t="s">
        <v>970</v>
      </c>
      <c r="B19" s="692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</row>
    <row r="20" spans="1:14" ht="18.75" customHeight="1">
      <c r="B20" s="693" t="s">
        <v>726</v>
      </c>
      <c r="C20" s="693"/>
      <c r="D20" s="530"/>
      <c r="E20" s="509" t="s">
        <v>727</v>
      </c>
      <c r="F20" s="530"/>
      <c r="G20" s="526"/>
      <c r="H20" s="526"/>
      <c r="I20" s="526"/>
      <c r="J20" s="526"/>
      <c r="K20" s="526"/>
      <c r="L20" s="526"/>
      <c r="M20" s="526"/>
      <c r="N20" s="526"/>
    </row>
    <row r="21" spans="1:14">
      <c r="A21" s="9"/>
      <c r="B21" s="9"/>
      <c r="C21" s="11"/>
      <c r="D21" s="11"/>
      <c r="E21" s="4"/>
    </row>
    <row r="22" spans="1:14" ht="14.25" customHeight="1">
      <c r="A22" s="129"/>
      <c r="B22" s="130"/>
      <c r="C22" s="130"/>
      <c r="D22" s="131"/>
      <c r="E22" s="86"/>
    </row>
    <row r="23" spans="1:14" ht="99.95" customHeight="1">
      <c r="A23" s="132" t="s">
        <v>971</v>
      </c>
      <c r="B23" s="132" t="s">
        <v>747</v>
      </c>
      <c r="C23" s="132" t="s">
        <v>748</v>
      </c>
      <c r="D23" s="19" t="s">
        <v>755</v>
      </c>
      <c r="E23" s="133" t="s">
        <v>972</v>
      </c>
      <c r="F23" s="133" t="s">
        <v>752</v>
      </c>
      <c r="G23" s="133" t="s">
        <v>973</v>
      </c>
      <c r="H23" s="133" t="s">
        <v>974</v>
      </c>
      <c r="I23" s="685"/>
      <c r="J23" s="685"/>
      <c r="K23" s="685"/>
      <c r="L23" s="685"/>
      <c r="M23" s="685"/>
      <c r="N23" s="685"/>
    </row>
    <row r="24" spans="1:14">
      <c r="A24" s="20"/>
      <c r="B24" s="20"/>
      <c r="C24" s="20"/>
      <c r="D24" s="134">
        <v>1</v>
      </c>
      <c r="E24" s="135">
        <v>2</v>
      </c>
      <c r="F24" s="136">
        <v>3</v>
      </c>
      <c r="G24" s="136">
        <v>4</v>
      </c>
      <c r="H24" s="136">
        <v>5</v>
      </c>
      <c r="I24" s="686"/>
      <c r="J24" s="686"/>
      <c r="K24" s="686"/>
      <c r="L24" s="686"/>
      <c r="M24" s="686"/>
      <c r="N24" s="686"/>
    </row>
    <row r="25" spans="1:14" ht="18.75" customHeight="1">
      <c r="A25" s="137">
        <v>1</v>
      </c>
      <c r="B25" s="138" t="s">
        <v>975</v>
      </c>
      <c r="C25" s="139"/>
      <c r="D25" s="658">
        <f>SUM(D26+D89)</f>
        <v>0</v>
      </c>
      <c r="E25" s="658">
        <f>SUM(E26+E89)</f>
        <v>0</v>
      </c>
      <c r="F25" s="658">
        <f>SUM(F26+F89)</f>
        <v>0</v>
      </c>
      <c r="G25" s="140" t="e">
        <f>SUM(E25/D25)</f>
        <v>#DIV/0!</v>
      </c>
      <c r="H25" s="140" t="e">
        <f>SUM(E25/F25)</f>
        <v>#DIV/0!</v>
      </c>
      <c r="I25" s="681"/>
      <c r="J25" s="681"/>
      <c r="K25" s="681"/>
      <c r="L25" s="681"/>
      <c r="M25" s="681"/>
      <c r="N25" s="681"/>
    </row>
    <row r="26" spans="1:14" ht="18.75" customHeight="1">
      <c r="A26" s="142">
        <v>2</v>
      </c>
      <c r="B26" s="104" t="s">
        <v>976</v>
      </c>
      <c r="C26" s="143"/>
      <c r="D26" s="658">
        <f>SUM(D27+D58+D74+D82)</f>
        <v>0</v>
      </c>
      <c r="E26" s="658">
        <f>SUM(E27+E58+E74+E82)</f>
        <v>0</v>
      </c>
      <c r="F26" s="658">
        <f>SUM(F27+F58+F74+F82)</f>
        <v>0</v>
      </c>
      <c r="G26" s="140" t="e">
        <f t="shared" ref="G26:G89" si="0">SUM(E26/D26)</f>
        <v>#DIV/0!</v>
      </c>
      <c r="H26" s="140" t="e">
        <f t="shared" ref="H26:H89" si="1">SUM(E26/F26)</f>
        <v>#DIV/0!</v>
      </c>
      <c r="I26" s="681"/>
      <c r="J26" s="681"/>
      <c r="K26" s="681"/>
      <c r="L26" s="681"/>
      <c r="M26" s="681"/>
      <c r="N26" s="681"/>
    </row>
    <row r="27" spans="1:14" ht="18.75" customHeight="1">
      <c r="A27" s="137">
        <v>3</v>
      </c>
      <c r="B27" s="104" t="s">
        <v>977</v>
      </c>
      <c r="C27" s="143">
        <v>610000</v>
      </c>
      <c r="D27" s="658">
        <f>SUM(D28+D31+D34+D44+D53)</f>
        <v>0</v>
      </c>
      <c r="E27" s="658">
        <f>SUM(E28+E31+E34+E44+E53)</f>
        <v>0</v>
      </c>
      <c r="F27" s="658">
        <f>SUM(F28+F31+F34+F44+F53)</f>
        <v>0</v>
      </c>
      <c r="G27" s="140" t="e">
        <f t="shared" si="0"/>
        <v>#DIV/0!</v>
      </c>
      <c r="H27" s="140" t="e">
        <f t="shared" si="1"/>
        <v>#DIV/0!</v>
      </c>
      <c r="I27" s="681"/>
      <c r="J27" s="681"/>
      <c r="K27" s="681"/>
      <c r="L27" s="681"/>
      <c r="M27" s="681"/>
      <c r="N27" s="681"/>
    </row>
    <row r="28" spans="1:14">
      <c r="A28" s="137">
        <v>4</v>
      </c>
      <c r="B28" s="26" t="s">
        <v>978</v>
      </c>
      <c r="C28" s="144">
        <v>611000</v>
      </c>
      <c r="D28" s="657">
        <f>SUM(D29:D30)</f>
        <v>0</v>
      </c>
      <c r="E28" s="657">
        <f>SUM(E29:E30)</f>
        <v>0</v>
      </c>
      <c r="F28" s="657">
        <f>SUM(F29:F30)</f>
        <v>0</v>
      </c>
      <c r="G28" s="145" t="e">
        <f t="shared" si="0"/>
        <v>#DIV/0!</v>
      </c>
      <c r="H28" s="145" t="e">
        <f t="shared" si="1"/>
        <v>#DIV/0!</v>
      </c>
      <c r="I28" s="681"/>
      <c r="J28" s="681"/>
      <c r="K28" s="681"/>
      <c r="L28" s="681"/>
      <c r="M28" s="681"/>
      <c r="N28" s="681"/>
    </row>
    <row r="29" spans="1:14">
      <c r="A29" s="142">
        <v>5</v>
      </c>
      <c r="B29" s="27" t="s">
        <v>979</v>
      </c>
      <c r="C29" s="146">
        <v>611100</v>
      </c>
      <c r="D29" s="659"/>
      <c r="E29" s="609"/>
      <c r="F29" s="659"/>
      <c r="G29" s="145" t="e">
        <f t="shared" si="0"/>
        <v>#DIV/0!</v>
      </c>
      <c r="H29" s="145" t="e">
        <f t="shared" si="1"/>
        <v>#DIV/0!</v>
      </c>
      <c r="I29" s="681"/>
      <c r="J29" s="681"/>
      <c r="K29" s="681"/>
      <c r="L29" s="681"/>
      <c r="M29" s="681"/>
      <c r="N29" s="681"/>
    </row>
    <row r="30" spans="1:14">
      <c r="A30" s="137">
        <v>6</v>
      </c>
      <c r="B30" s="27" t="s">
        <v>980</v>
      </c>
      <c r="C30" s="146">
        <v>611200</v>
      </c>
      <c r="D30" s="659"/>
      <c r="E30" s="609"/>
      <c r="F30" s="659"/>
      <c r="G30" s="145" t="e">
        <f t="shared" si="0"/>
        <v>#DIV/0!</v>
      </c>
      <c r="H30" s="145" t="e">
        <f t="shared" si="1"/>
        <v>#DIV/0!</v>
      </c>
      <c r="I30" s="681"/>
      <c r="J30" s="681"/>
      <c r="K30" s="681"/>
      <c r="L30" s="681"/>
      <c r="M30" s="681"/>
      <c r="N30" s="681"/>
    </row>
    <row r="31" spans="1:14">
      <c r="A31" s="137">
        <v>7</v>
      </c>
      <c r="B31" s="26" t="s">
        <v>981</v>
      </c>
      <c r="C31" s="144">
        <v>612000</v>
      </c>
      <c r="D31" s="657">
        <f>SUM(D32:D33)</f>
        <v>0</v>
      </c>
      <c r="E31" s="657">
        <f>SUM(E32:E33)</f>
        <v>0</v>
      </c>
      <c r="F31" s="657">
        <f>SUM(F32:F33)</f>
        <v>0</v>
      </c>
      <c r="G31" s="145" t="e">
        <f t="shared" si="0"/>
        <v>#DIV/0!</v>
      </c>
      <c r="H31" s="145" t="e">
        <f t="shared" si="1"/>
        <v>#DIV/0!</v>
      </c>
      <c r="I31" s="681"/>
      <c r="J31" s="681"/>
      <c r="K31" s="681"/>
      <c r="L31" s="681"/>
      <c r="M31" s="681"/>
      <c r="N31" s="681"/>
    </row>
    <row r="32" spans="1:14">
      <c r="A32" s="142">
        <v>8</v>
      </c>
      <c r="B32" s="27" t="s">
        <v>982</v>
      </c>
      <c r="C32" s="147">
        <v>612100</v>
      </c>
      <c r="D32" s="659"/>
      <c r="E32" s="609"/>
      <c r="F32" s="659"/>
      <c r="G32" s="145" t="e">
        <f t="shared" si="0"/>
        <v>#DIV/0!</v>
      </c>
      <c r="H32" s="145" t="e">
        <f t="shared" si="1"/>
        <v>#DIV/0!</v>
      </c>
      <c r="I32" s="681"/>
      <c r="J32" s="681"/>
      <c r="K32" s="681"/>
      <c r="L32" s="681"/>
      <c r="M32" s="681"/>
      <c r="N32" s="681"/>
    </row>
    <row r="33" spans="1:14">
      <c r="A33" s="137">
        <v>9</v>
      </c>
      <c r="B33" s="27" t="s">
        <v>983</v>
      </c>
      <c r="C33" s="147">
        <v>612200</v>
      </c>
      <c r="D33" s="660"/>
      <c r="E33" s="609"/>
      <c r="F33" s="660"/>
      <c r="G33" s="145" t="e">
        <f t="shared" si="0"/>
        <v>#DIV/0!</v>
      </c>
      <c r="H33" s="145" t="e">
        <f t="shared" si="1"/>
        <v>#DIV/0!</v>
      </c>
      <c r="I33" s="681"/>
      <c r="J33" s="681"/>
      <c r="K33" s="681"/>
      <c r="L33" s="681"/>
      <c r="M33" s="681"/>
      <c r="N33" s="681"/>
    </row>
    <row r="34" spans="1:14" ht="24">
      <c r="A34" s="137">
        <v>10</v>
      </c>
      <c r="B34" s="26" t="s">
        <v>984</v>
      </c>
      <c r="C34" s="144">
        <v>613000</v>
      </c>
      <c r="D34" s="657">
        <f>SUM(D35:D43)</f>
        <v>0</v>
      </c>
      <c r="E34" s="657">
        <f>SUM(E35:E43)</f>
        <v>0</v>
      </c>
      <c r="F34" s="657">
        <f>SUM(F35:F43)</f>
        <v>0</v>
      </c>
      <c r="G34" s="145" t="e">
        <f t="shared" si="0"/>
        <v>#DIV/0!</v>
      </c>
      <c r="H34" s="145" t="e">
        <f t="shared" si="1"/>
        <v>#DIV/0!</v>
      </c>
      <c r="I34" s="681"/>
      <c r="J34" s="681"/>
      <c r="K34" s="681"/>
      <c r="L34" s="681"/>
      <c r="M34" s="681"/>
      <c r="N34" s="681"/>
    </row>
    <row r="35" spans="1:14">
      <c r="A35" s="142">
        <v>11</v>
      </c>
      <c r="B35" s="27" t="s">
        <v>985</v>
      </c>
      <c r="C35" s="146">
        <v>613100</v>
      </c>
      <c r="D35" s="659"/>
      <c r="E35" s="609"/>
      <c r="F35" s="659"/>
      <c r="G35" s="145" t="e">
        <f t="shared" si="0"/>
        <v>#DIV/0!</v>
      </c>
      <c r="H35" s="145" t="e">
        <f t="shared" si="1"/>
        <v>#DIV/0!</v>
      </c>
      <c r="I35" s="681"/>
      <c r="J35" s="681"/>
      <c r="K35" s="681"/>
      <c r="L35" s="681"/>
      <c r="M35" s="681"/>
      <c r="N35" s="681"/>
    </row>
    <row r="36" spans="1:14">
      <c r="A36" s="137">
        <v>12</v>
      </c>
      <c r="B36" s="27" t="s">
        <v>986</v>
      </c>
      <c r="C36" s="146">
        <v>613200</v>
      </c>
      <c r="D36" s="659"/>
      <c r="E36" s="609"/>
      <c r="F36" s="659"/>
      <c r="G36" s="145" t="e">
        <f t="shared" si="0"/>
        <v>#DIV/0!</v>
      </c>
      <c r="H36" s="145" t="e">
        <f t="shared" si="1"/>
        <v>#DIV/0!</v>
      </c>
      <c r="I36" s="681"/>
      <c r="J36" s="681"/>
      <c r="K36" s="681"/>
      <c r="L36" s="681"/>
      <c r="M36" s="681"/>
      <c r="N36" s="681"/>
    </row>
    <row r="37" spans="1:14">
      <c r="A37" s="137">
        <v>13</v>
      </c>
      <c r="B37" s="27" t="s">
        <v>987</v>
      </c>
      <c r="C37" s="146">
        <v>613300</v>
      </c>
      <c r="D37" s="659"/>
      <c r="E37" s="609"/>
      <c r="F37" s="659"/>
      <c r="G37" s="145" t="e">
        <f t="shared" si="0"/>
        <v>#DIV/0!</v>
      </c>
      <c r="H37" s="145" t="e">
        <f t="shared" si="1"/>
        <v>#DIV/0!</v>
      </c>
      <c r="I37" s="681"/>
      <c r="J37" s="681"/>
      <c r="K37" s="681"/>
      <c r="L37" s="681"/>
      <c r="M37" s="681"/>
      <c r="N37" s="681"/>
    </row>
    <row r="38" spans="1:14">
      <c r="A38" s="142">
        <v>14</v>
      </c>
      <c r="B38" s="27" t="s">
        <v>988</v>
      </c>
      <c r="C38" s="146">
        <v>613400</v>
      </c>
      <c r="D38" s="659"/>
      <c r="E38" s="609"/>
      <c r="F38" s="659"/>
      <c r="G38" s="145" t="e">
        <f t="shared" si="0"/>
        <v>#DIV/0!</v>
      </c>
      <c r="H38" s="145" t="e">
        <f t="shared" si="1"/>
        <v>#DIV/0!</v>
      </c>
      <c r="I38" s="681"/>
      <c r="J38" s="681"/>
      <c r="K38" s="681"/>
      <c r="L38" s="681"/>
      <c r="M38" s="681"/>
      <c r="N38" s="681"/>
    </row>
    <row r="39" spans="1:14">
      <c r="A39" s="137">
        <v>15</v>
      </c>
      <c r="B39" s="27" t="s">
        <v>989</v>
      </c>
      <c r="C39" s="146">
        <v>613500</v>
      </c>
      <c r="D39" s="659"/>
      <c r="E39" s="609"/>
      <c r="F39" s="659"/>
      <c r="G39" s="145" t="e">
        <f t="shared" si="0"/>
        <v>#DIV/0!</v>
      </c>
      <c r="H39" s="145" t="e">
        <f t="shared" si="1"/>
        <v>#DIV/0!</v>
      </c>
      <c r="I39" s="681"/>
      <c r="J39" s="681"/>
      <c r="K39" s="681"/>
      <c r="L39" s="681"/>
      <c r="M39" s="681"/>
      <c r="N39" s="681"/>
    </row>
    <row r="40" spans="1:14" ht="13.5" customHeight="1">
      <c r="A40" s="137">
        <v>16</v>
      </c>
      <c r="B40" s="27" t="s">
        <v>990</v>
      </c>
      <c r="C40" s="146">
        <v>613600</v>
      </c>
      <c r="D40" s="609"/>
      <c r="E40" s="661"/>
      <c r="F40" s="609"/>
      <c r="G40" s="145" t="e">
        <f t="shared" si="0"/>
        <v>#DIV/0!</v>
      </c>
      <c r="H40" s="145" t="e">
        <f t="shared" si="1"/>
        <v>#DIV/0!</v>
      </c>
      <c r="I40" s="681"/>
      <c r="J40" s="681"/>
      <c r="K40" s="681"/>
      <c r="L40" s="681"/>
      <c r="M40" s="681"/>
      <c r="N40" s="681"/>
    </row>
    <row r="41" spans="1:14" ht="13.5" customHeight="1">
      <c r="A41" s="142">
        <v>17</v>
      </c>
      <c r="B41" s="27" t="s">
        <v>991</v>
      </c>
      <c r="C41" s="146">
        <v>613700</v>
      </c>
      <c r="D41" s="609"/>
      <c r="E41" s="661"/>
      <c r="F41" s="609"/>
      <c r="G41" s="145" t="e">
        <f t="shared" si="0"/>
        <v>#DIV/0!</v>
      </c>
      <c r="H41" s="145" t="e">
        <f t="shared" si="1"/>
        <v>#DIV/0!</v>
      </c>
      <c r="I41" s="141"/>
      <c r="J41" s="141"/>
      <c r="K41" s="141"/>
      <c r="L41" s="141"/>
      <c r="M41" s="141"/>
      <c r="N41" s="141"/>
    </row>
    <row r="42" spans="1:14" ht="24">
      <c r="A42" s="137">
        <v>18</v>
      </c>
      <c r="B42" s="27" t="s">
        <v>992</v>
      </c>
      <c r="C42" s="146">
        <v>613800</v>
      </c>
      <c r="D42" s="609"/>
      <c r="E42" s="661"/>
      <c r="F42" s="609"/>
      <c r="G42" s="145" t="e">
        <f t="shared" si="0"/>
        <v>#DIV/0!</v>
      </c>
      <c r="H42" s="145" t="e">
        <f t="shared" si="1"/>
        <v>#DIV/0!</v>
      </c>
      <c r="I42" s="681"/>
      <c r="J42" s="681"/>
      <c r="K42" s="681"/>
      <c r="L42" s="681"/>
      <c r="M42" s="681"/>
      <c r="N42" s="681"/>
    </row>
    <row r="43" spans="1:14">
      <c r="A43" s="137">
        <v>19</v>
      </c>
      <c r="B43" s="27" t="s">
        <v>993</v>
      </c>
      <c r="C43" s="146">
        <v>613900</v>
      </c>
      <c r="D43" s="609"/>
      <c r="E43" s="661"/>
      <c r="F43" s="609"/>
      <c r="G43" s="145" t="e">
        <f t="shared" si="0"/>
        <v>#DIV/0!</v>
      </c>
      <c r="H43" s="145" t="e">
        <f t="shared" si="1"/>
        <v>#DIV/0!</v>
      </c>
      <c r="I43" s="141"/>
      <c r="J43" s="141"/>
      <c r="K43" s="141"/>
      <c r="L43" s="141"/>
      <c r="M43" s="141"/>
      <c r="N43" s="141"/>
    </row>
    <row r="44" spans="1:14" ht="24">
      <c r="A44" s="142">
        <v>20</v>
      </c>
      <c r="B44" s="26" t="s">
        <v>994</v>
      </c>
      <c r="C44" s="144">
        <v>614000</v>
      </c>
      <c r="D44" s="657">
        <f>SUM(D45:D52)</f>
        <v>0</v>
      </c>
      <c r="E44" s="662">
        <f>SUM(E45:E52)</f>
        <v>0</v>
      </c>
      <c r="F44" s="657">
        <f>SUM(F45:F52)</f>
        <v>0</v>
      </c>
      <c r="G44" s="145" t="e">
        <f t="shared" si="0"/>
        <v>#DIV/0!</v>
      </c>
      <c r="H44" s="145" t="e">
        <f t="shared" si="1"/>
        <v>#DIV/0!</v>
      </c>
      <c r="I44" s="681"/>
      <c r="J44" s="681"/>
      <c r="K44" s="681"/>
      <c r="L44" s="681"/>
      <c r="M44" s="681"/>
      <c r="N44" s="681"/>
    </row>
    <row r="45" spans="1:14">
      <c r="A45" s="137">
        <v>21</v>
      </c>
      <c r="B45" s="148" t="s">
        <v>995</v>
      </c>
      <c r="C45" s="146">
        <v>614100</v>
      </c>
      <c r="D45" s="609"/>
      <c r="E45" s="659"/>
      <c r="F45" s="609"/>
      <c r="G45" s="145" t="e">
        <f t="shared" si="0"/>
        <v>#DIV/0!</v>
      </c>
      <c r="H45" s="145" t="e">
        <f t="shared" si="1"/>
        <v>#DIV/0!</v>
      </c>
      <c r="I45" s="681"/>
      <c r="J45" s="681"/>
      <c r="K45" s="681"/>
      <c r="L45" s="681"/>
      <c r="M45" s="681"/>
      <c r="N45" s="681"/>
    </row>
    <row r="46" spans="1:14">
      <c r="A46" s="137">
        <v>22</v>
      </c>
      <c r="B46" s="148" t="s">
        <v>996</v>
      </c>
      <c r="C46" s="146">
        <v>614200</v>
      </c>
      <c r="D46" s="609"/>
      <c r="E46" s="661"/>
      <c r="F46" s="609"/>
      <c r="G46" s="145" t="e">
        <f t="shared" si="0"/>
        <v>#DIV/0!</v>
      </c>
      <c r="H46" s="145" t="e">
        <f t="shared" si="1"/>
        <v>#DIV/0!</v>
      </c>
      <c r="I46" s="681"/>
      <c r="J46" s="681"/>
      <c r="K46" s="681"/>
      <c r="L46" s="681"/>
      <c r="M46" s="681"/>
      <c r="N46" s="681"/>
    </row>
    <row r="47" spans="1:14">
      <c r="A47" s="142">
        <v>23</v>
      </c>
      <c r="B47" s="148" t="s">
        <v>997</v>
      </c>
      <c r="C47" s="146">
        <v>614300</v>
      </c>
      <c r="D47" s="609"/>
      <c r="E47" s="661"/>
      <c r="F47" s="609"/>
      <c r="G47" s="145" t="e">
        <f t="shared" si="0"/>
        <v>#DIV/0!</v>
      </c>
      <c r="H47" s="145" t="e">
        <f t="shared" si="1"/>
        <v>#DIV/0!</v>
      </c>
      <c r="I47" s="681"/>
      <c r="J47" s="681"/>
      <c r="K47" s="681"/>
      <c r="L47" s="681"/>
      <c r="M47" s="681"/>
      <c r="N47" s="681"/>
    </row>
    <row r="48" spans="1:14">
      <c r="A48" s="137">
        <v>24</v>
      </c>
      <c r="B48" s="27" t="s">
        <v>998</v>
      </c>
      <c r="C48" s="146">
        <v>614400</v>
      </c>
      <c r="D48" s="609"/>
      <c r="E48" s="661"/>
      <c r="F48" s="609"/>
      <c r="G48" s="145" t="e">
        <f t="shared" si="0"/>
        <v>#DIV/0!</v>
      </c>
      <c r="H48" s="145" t="e">
        <f t="shared" si="1"/>
        <v>#DIV/0!</v>
      </c>
      <c r="I48" s="681"/>
      <c r="J48" s="681"/>
      <c r="K48" s="681"/>
      <c r="L48" s="681"/>
      <c r="M48" s="681"/>
      <c r="N48" s="681"/>
    </row>
    <row r="49" spans="1:14">
      <c r="A49" s="137">
        <v>25</v>
      </c>
      <c r="B49" s="148" t="s">
        <v>999</v>
      </c>
      <c r="C49" s="146">
        <v>614500</v>
      </c>
      <c r="D49" s="609"/>
      <c r="E49" s="661"/>
      <c r="F49" s="609"/>
      <c r="G49" s="145" t="e">
        <f t="shared" si="0"/>
        <v>#DIV/0!</v>
      </c>
      <c r="H49" s="145" t="e">
        <f t="shared" si="1"/>
        <v>#DIV/0!</v>
      </c>
      <c r="I49" s="681"/>
      <c r="J49" s="681"/>
      <c r="K49" s="681"/>
      <c r="L49" s="681"/>
      <c r="M49" s="681"/>
      <c r="N49" s="681"/>
    </row>
    <row r="50" spans="1:14">
      <c r="A50" s="142">
        <v>26</v>
      </c>
      <c r="B50" s="27" t="s">
        <v>1000</v>
      </c>
      <c r="C50" s="146">
        <v>614600</v>
      </c>
      <c r="D50" s="609"/>
      <c r="E50" s="661"/>
      <c r="F50" s="609"/>
      <c r="G50" s="145" t="e">
        <f t="shared" si="0"/>
        <v>#DIV/0!</v>
      </c>
      <c r="H50" s="145" t="e">
        <f t="shared" si="1"/>
        <v>#DIV/0!</v>
      </c>
      <c r="I50" s="681"/>
      <c r="J50" s="681"/>
      <c r="K50" s="681"/>
      <c r="L50" s="681"/>
      <c r="M50" s="681"/>
      <c r="N50" s="681"/>
    </row>
    <row r="51" spans="1:14">
      <c r="A51" s="137">
        <v>27</v>
      </c>
      <c r="B51" s="148" t="s">
        <v>1001</v>
      </c>
      <c r="C51" s="146">
        <v>614700</v>
      </c>
      <c r="D51" s="609"/>
      <c r="E51" s="661"/>
      <c r="F51" s="609"/>
      <c r="G51" s="145" t="e">
        <f t="shared" si="0"/>
        <v>#DIV/0!</v>
      </c>
      <c r="H51" s="145" t="e">
        <f t="shared" si="1"/>
        <v>#DIV/0!</v>
      </c>
      <c r="I51" s="681"/>
      <c r="J51" s="681"/>
      <c r="K51" s="681"/>
      <c r="L51" s="681"/>
      <c r="M51" s="681"/>
      <c r="N51" s="681"/>
    </row>
    <row r="52" spans="1:14">
      <c r="A52" s="137">
        <v>28</v>
      </c>
      <c r="B52" s="148" t="s">
        <v>1002</v>
      </c>
      <c r="C52" s="149">
        <v>614800</v>
      </c>
      <c r="D52" s="609"/>
      <c r="E52" s="661"/>
      <c r="F52" s="609"/>
      <c r="G52" s="145" t="e">
        <f t="shared" si="0"/>
        <v>#DIV/0!</v>
      </c>
      <c r="H52" s="145" t="e">
        <f t="shared" si="1"/>
        <v>#DIV/0!</v>
      </c>
      <c r="I52" s="681"/>
      <c r="J52" s="681"/>
      <c r="K52" s="681"/>
      <c r="L52" s="681"/>
      <c r="M52" s="681"/>
      <c r="N52" s="681"/>
    </row>
    <row r="53" spans="1:14" ht="13.5" customHeight="1">
      <c r="A53" s="142">
        <v>29</v>
      </c>
      <c r="B53" s="38" t="s">
        <v>1003</v>
      </c>
      <c r="C53" s="150">
        <v>616000</v>
      </c>
      <c r="D53" s="657">
        <f>SUM(D54:D57)</f>
        <v>0</v>
      </c>
      <c r="E53" s="657">
        <f>SUM(E54:E57)</f>
        <v>0</v>
      </c>
      <c r="F53" s="657">
        <f>SUM(F54:F57)</f>
        <v>0</v>
      </c>
      <c r="G53" s="145" t="e">
        <f t="shared" si="0"/>
        <v>#DIV/0!</v>
      </c>
      <c r="H53" s="145" t="e">
        <f t="shared" si="1"/>
        <v>#DIV/0!</v>
      </c>
      <c r="I53" s="681"/>
      <c r="J53" s="681"/>
      <c r="K53" s="681"/>
      <c r="L53" s="681"/>
      <c r="M53" s="681"/>
      <c r="N53" s="681"/>
    </row>
    <row r="54" spans="1:14">
      <c r="A54" s="137">
        <v>30</v>
      </c>
      <c r="B54" s="27" t="s">
        <v>1004</v>
      </c>
      <c r="C54" s="146">
        <v>616100</v>
      </c>
      <c r="D54" s="609"/>
      <c r="E54" s="659"/>
      <c r="F54" s="609"/>
      <c r="G54" s="145" t="e">
        <f t="shared" si="0"/>
        <v>#DIV/0!</v>
      </c>
      <c r="H54" s="145" t="e">
        <f t="shared" si="1"/>
        <v>#DIV/0!</v>
      </c>
      <c r="I54" s="681"/>
      <c r="J54" s="681"/>
      <c r="K54" s="681"/>
      <c r="L54" s="681"/>
      <c r="M54" s="681"/>
      <c r="N54" s="681"/>
    </row>
    <row r="55" spans="1:14">
      <c r="A55" s="137">
        <v>31</v>
      </c>
      <c r="B55" s="27" t="s">
        <v>1005</v>
      </c>
      <c r="C55" s="146">
        <v>616200</v>
      </c>
      <c r="D55" s="609"/>
      <c r="E55" s="659"/>
      <c r="F55" s="609"/>
      <c r="G55" s="145" t="e">
        <f t="shared" si="0"/>
        <v>#DIV/0!</v>
      </c>
      <c r="H55" s="145" t="e">
        <f t="shared" si="1"/>
        <v>#DIV/0!</v>
      </c>
      <c r="I55" s="681"/>
      <c r="J55" s="681"/>
      <c r="K55" s="681"/>
      <c r="L55" s="681"/>
      <c r="M55" s="681"/>
      <c r="N55" s="681"/>
    </row>
    <row r="56" spans="1:14">
      <c r="A56" s="142">
        <v>32</v>
      </c>
      <c r="B56" s="27" t="s">
        <v>1006</v>
      </c>
      <c r="C56" s="146">
        <v>616300</v>
      </c>
      <c r="D56" s="609"/>
      <c r="E56" s="659"/>
      <c r="F56" s="609"/>
      <c r="G56" s="145" t="e">
        <f t="shared" si="0"/>
        <v>#DIV/0!</v>
      </c>
      <c r="H56" s="145" t="e">
        <f t="shared" si="1"/>
        <v>#DIV/0!</v>
      </c>
      <c r="I56" s="681"/>
      <c r="J56" s="681"/>
      <c r="K56" s="681"/>
      <c r="L56" s="681"/>
      <c r="M56" s="681"/>
      <c r="N56" s="681"/>
    </row>
    <row r="57" spans="1:14" ht="11.25" customHeight="1">
      <c r="A57" s="137">
        <v>33</v>
      </c>
      <c r="B57" s="148" t="s">
        <v>1007</v>
      </c>
      <c r="C57" s="151">
        <v>616500</v>
      </c>
      <c r="D57" s="609"/>
      <c r="E57" s="659"/>
      <c r="F57" s="609"/>
      <c r="G57" s="145" t="e">
        <f t="shared" si="0"/>
        <v>#DIV/0!</v>
      </c>
      <c r="H57" s="145" t="e">
        <f t="shared" si="1"/>
        <v>#DIV/0!</v>
      </c>
      <c r="I57" s="681"/>
      <c r="J57" s="681"/>
      <c r="K57" s="681"/>
      <c r="L57" s="681"/>
      <c r="M57" s="681"/>
      <c r="N57" s="681"/>
    </row>
    <row r="58" spans="1:14" ht="18.75" customHeight="1">
      <c r="A58" s="137">
        <v>34</v>
      </c>
      <c r="B58" s="104" t="s">
        <v>1008</v>
      </c>
      <c r="C58" s="143"/>
      <c r="D58" s="658">
        <f>SUM(D59+D66)</f>
        <v>0</v>
      </c>
      <c r="E58" s="658">
        <f>SUM(E59+E66)</f>
        <v>0</v>
      </c>
      <c r="F58" s="658">
        <f>SUM(F59+F66)</f>
        <v>0</v>
      </c>
      <c r="G58" s="140" t="e">
        <f t="shared" si="0"/>
        <v>#DIV/0!</v>
      </c>
      <c r="H58" s="140" t="e">
        <f t="shared" si="1"/>
        <v>#DIV/0!</v>
      </c>
      <c r="I58" s="681"/>
      <c r="J58" s="681"/>
      <c r="K58" s="681"/>
      <c r="L58" s="681"/>
      <c r="M58" s="681"/>
      <c r="N58" s="681"/>
    </row>
    <row r="59" spans="1:14">
      <c r="A59" s="142">
        <v>35</v>
      </c>
      <c r="B59" s="26" t="s">
        <v>1009</v>
      </c>
      <c r="C59" s="144">
        <v>821000</v>
      </c>
      <c r="D59" s="657">
        <f>SUM(D60:D65)</f>
        <v>0</v>
      </c>
      <c r="E59" s="657">
        <f>SUM(E60:E65)</f>
        <v>0</v>
      </c>
      <c r="F59" s="657">
        <f>SUM(F60:F65)</f>
        <v>0</v>
      </c>
      <c r="G59" s="145" t="e">
        <f t="shared" si="0"/>
        <v>#DIV/0!</v>
      </c>
      <c r="H59" s="145" t="e">
        <f t="shared" si="1"/>
        <v>#DIV/0!</v>
      </c>
      <c r="I59" s="681"/>
      <c r="J59" s="681"/>
      <c r="K59" s="681"/>
      <c r="L59" s="681"/>
      <c r="M59" s="681"/>
      <c r="N59" s="681"/>
    </row>
    <row r="60" spans="1:14">
      <c r="A60" s="137">
        <v>36</v>
      </c>
      <c r="B60" s="152" t="s">
        <v>1010</v>
      </c>
      <c r="C60" s="146">
        <v>821100</v>
      </c>
      <c r="D60" s="609"/>
      <c r="E60" s="661"/>
      <c r="F60" s="609"/>
      <c r="G60" s="145" t="e">
        <f t="shared" si="0"/>
        <v>#DIV/0!</v>
      </c>
      <c r="H60" s="145" t="e">
        <f t="shared" si="1"/>
        <v>#DIV/0!</v>
      </c>
      <c r="I60" s="681"/>
      <c r="J60" s="681"/>
      <c r="K60" s="681"/>
      <c r="L60" s="681"/>
      <c r="M60" s="681"/>
      <c r="N60" s="681"/>
    </row>
    <row r="61" spans="1:14">
      <c r="A61" s="137">
        <v>37</v>
      </c>
      <c r="B61" s="27" t="s">
        <v>1011</v>
      </c>
      <c r="C61" s="146">
        <v>821200</v>
      </c>
      <c r="D61" s="609"/>
      <c r="E61" s="661"/>
      <c r="F61" s="609"/>
      <c r="G61" s="145" t="e">
        <f t="shared" si="0"/>
        <v>#DIV/0!</v>
      </c>
      <c r="H61" s="145" t="e">
        <f t="shared" si="1"/>
        <v>#DIV/0!</v>
      </c>
      <c r="I61" s="681"/>
      <c r="J61" s="681"/>
      <c r="K61" s="681"/>
      <c r="L61" s="681"/>
      <c r="M61" s="681"/>
      <c r="N61" s="681"/>
    </row>
    <row r="62" spans="1:14">
      <c r="A62" s="142">
        <v>38</v>
      </c>
      <c r="B62" s="27" t="s">
        <v>1012</v>
      </c>
      <c r="C62" s="146">
        <v>821300</v>
      </c>
      <c r="D62" s="609"/>
      <c r="E62" s="661"/>
      <c r="F62" s="609"/>
      <c r="G62" s="145" t="e">
        <f t="shared" si="0"/>
        <v>#DIV/0!</v>
      </c>
      <c r="H62" s="145" t="e">
        <f t="shared" si="1"/>
        <v>#DIV/0!</v>
      </c>
      <c r="I62" s="681"/>
      <c r="J62" s="681"/>
      <c r="K62" s="681"/>
      <c r="L62" s="681"/>
      <c r="M62" s="681"/>
      <c r="N62" s="681"/>
    </row>
    <row r="63" spans="1:14">
      <c r="A63" s="137">
        <v>39</v>
      </c>
      <c r="B63" s="27" t="s">
        <v>1013</v>
      </c>
      <c r="C63" s="146">
        <v>821400</v>
      </c>
      <c r="D63" s="609"/>
      <c r="E63" s="661"/>
      <c r="F63" s="609"/>
      <c r="G63" s="145" t="e">
        <f t="shared" si="0"/>
        <v>#DIV/0!</v>
      </c>
      <c r="H63" s="145" t="e">
        <f t="shared" si="1"/>
        <v>#DIV/0!</v>
      </c>
      <c r="I63" s="681"/>
      <c r="J63" s="681"/>
      <c r="K63" s="681"/>
      <c r="L63" s="681"/>
      <c r="M63" s="681"/>
      <c r="N63" s="681"/>
    </row>
    <row r="64" spans="1:14">
      <c r="A64" s="137">
        <v>40</v>
      </c>
      <c r="B64" s="27" t="s">
        <v>1014</v>
      </c>
      <c r="C64" s="146">
        <v>821500</v>
      </c>
      <c r="D64" s="609"/>
      <c r="E64" s="661"/>
      <c r="F64" s="609"/>
      <c r="G64" s="145" t="e">
        <f t="shared" si="0"/>
        <v>#DIV/0!</v>
      </c>
      <c r="H64" s="145" t="e">
        <f t="shared" si="1"/>
        <v>#DIV/0!</v>
      </c>
      <c r="I64" s="681"/>
      <c r="J64" s="681"/>
      <c r="K64" s="681"/>
      <c r="L64" s="681"/>
      <c r="M64" s="681"/>
      <c r="N64" s="681"/>
    </row>
    <row r="65" spans="1:14">
      <c r="A65" s="142">
        <v>41</v>
      </c>
      <c r="B65" s="27" t="s">
        <v>1015</v>
      </c>
      <c r="C65" s="146">
        <v>821600</v>
      </c>
      <c r="D65" s="609"/>
      <c r="E65" s="661"/>
      <c r="F65" s="609"/>
      <c r="G65" s="145" t="e">
        <f t="shared" si="0"/>
        <v>#DIV/0!</v>
      </c>
      <c r="H65" s="145" t="e">
        <f t="shared" si="1"/>
        <v>#DIV/0!</v>
      </c>
      <c r="I65" s="681"/>
      <c r="J65" s="681"/>
      <c r="K65" s="681"/>
      <c r="L65" s="681"/>
      <c r="M65" s="681"/>
      <c r="N65" s="681"/>
    </row>
    <row r="66" spans="1:14">
      <c r="A66" s="137">
        <v>42</v>
      </c>
      <c r="B66" s="26" t="s">
        <v>1019</v>
      </c>
      <c r="C66" s="144">
        <v>615000</v>
      </c>
      <c r="D66" s="657">
        <f>SUM(D67:D73)</f>
        <v>0</v>
      </c>
      <c r="E66" s="657">
        <f>SUM(E67:E73)</f>
        <v>0</v>
      </c>
      <c r="F66" s="657">
        <f>SUM(F67:F73)</f>
        <v>0</v>
      </c>
      <c r="G66" s="145" t="e">
        <f t="shared" si="0"/>
        <v>#DIV/0!</v>
      </c>
      <c r="H66" s="145" t="e">
        <f t="shared" si="1"/>
        <v>#DIV/0!</v>
      </c>
      <c r="I66" s="694"/>
      <c r="J66" s="681"/>
      <c r="K66" s="681"/>
      <c r="L66" s="681"/>
      <c r="M66" s="681"/>
      <c r="N66" s="681"/>
    </row>
    <row r="67" spans="1:14">
      <c r="A67" s="137">
        <v>43</v>
      </c>
      <c r="B67" s="148" t="s">
        <v>1020</v>
      </c>
      <c r="C67" s="147">
        <v>615100</v>
      </c>
      <c r="D67" s="609"/>
      <c r="E67" s="659"/>
      <c r="F67" s="609"/>
      <c r="G67" s="145" t="e">
        <f t="shared" si="0"/>
        <v>#DIV/0!</v>
      </c>
      <c r="H67" s="145" t="e">
        <f t="shared" si="1"/>
        <v>#DIV/0!</v>
      </c>
      <c r="I67" s="694"/>
      <c r="J67" s="681"/>
      <c r="K67" s="681"/>
      <c r="L67" s="681"/>
      <c r="M67" s="681"/>
      <c r="N67" s="681"/>
    </row>
    <row r="68" spans="1:14">
      <c r="A68" s="142">
        <v>44</v>
      </c>
      <c r="B68" s="94" t="s">
        <v>1021</v>
      </c>
      <c r="C68" s="146">
        <v>615200</v>
      </c>
      <c r="D68" s="609"/>
      <c r="E68" s="659"/>
      <c r="F68" s="609"/>
      <c r="G68" s="145" t="e">
        <f t="shared" si="0"/>
        <v>#DIV/0!</v>
      </c>
      <c r="H68" s="145" t="e">
        <f t="shared" si="1"/>
        <v>#DIV/0!</v>
      </c>
      <c r="I68" s="694"/>
      <c r="J68" s="681"/>
      <c r="K68" s="681"/>
      <c r="L68" s="681"/>
      <c r="M68" s="681"/>
      <c r="N68" s="681"/>
    </row>
    <row r="69" spans="1:14">
      <c r="A69" s="137">
        <v>45</v>
      </c>
      <c r="B69" s="148" t="s">
        <v>1022</v>
      </c>
      <c r="C69" s="146">
        <v>615300</v>
      </c>
      <c r="D69" s="609"/>
      <c r="E69" s="609"/>
      <c r="F69" s="609"/>
      <c r="G69" s="145" t="e">
        <f t="shared" si="0"/>
        <v>#DIV/0!</v>
      </c>
      <c r="H69" s="145" t="e">
        <f t="shared" si="1"/>
        <v>#DIV/0!</v>
      </c>
      <c r="I69" s="694"/>
      <c r="J69" s="681"/>
      <c r="K69" s="681"/>
      <c r="L69" s="681"/>
      <c r="M69" s="681"/>
      <c r="N69" s="681"/>
    </row>
    <row r="70" spans="1:14">
      <c r="A70" s="137">
        <v>46</v>
      </c>
      <c r="B70" s="94" t="s">
        <v>1023</v>
      </c>
      <c r="C70" s="149">
        <v>615400</v>
      </c>
      <c r="D70" s="609"/>
      <c r="E70" s="609"/>
      <c r="F70" s="609"/>
      <c r="G70" s="145" t="e">
        <f t="shared" si="0"/>
        <v>#DIV/0!</v>
      </c>
      <c r="H70" s="145" t="e">
        <f t="shared" si="1"/>
        <v>#DIV/0!</v>
      </c>
      <c r="I70" s="694"/>
      <c r="J70" s="681"/>
      <c r="K70" s="681"/>
      <c r="L70" s="681"/>
      <c r="M70" s="681"/>
      <c r="N70" s="681"/>
    </row>
    <row r="71" spans="1:14" ht="14.25" customHeight="1">
      <c r="A71" s="142">
        <v>47</v>
      </c>
      <c r="B71" s="94" t="s">
        <v>1024</v>
      </c>
      <c r="C71" s="149">
        <v>615500</v>
      </c>
      <c r="D71" s="609"/>
      <c r="E71" s="609"/>
      <c r="F71" s="609"/>
      <c r="G71" s="145" t="e">
        <f t="shared" si="0"/>
        <v>#DIV/0!</v>
      </c>
      <c r="H71" s="145" t="e">
        <f t="shared" si="1"/>
        <v>#DIV/0!</v>
      </c>
      <c r="I71" s="694"/>
      <c r="J71" s="681"/>
      <c r="K71" s="681"/>
      <c r="L71" s="681"/>
      <c r="M71" s="681"/>
      <c r="N71" s="681"/>
    </row>
    <row r="72" spans="1:14">
      <c r="A72" s="137">
        <v>48</v>
      </c>
      <c r="B72" s="148" t="s">
        <v>1025</v>
      </c>
      <c r="C72" s="149">
        <v>615600</v>
      </c>
      <c r="D72" s="609"/>
      <c r="E72" s="609"/>
      <c r="F72" s="609"/>
      <c r="G72" s="145" t="e">
        <f t="shared" si="0"/>
        <v>#DIV/0!</v>
      </c>
      <c r="H72" s="145" t="e">
        <f t="shared" si="1"/>
        <v>#DIV/0!</v>
      </c>
      <c r="I72" s="681"/>
      <c r="J72" s="681"/>
      <c r="K72" s="681"/>
      <c r="L72" s="681"/>
      <c r="M72" s="681"/>
      <c r="N72" s="681"/>
    </row>
    <row r="73" spans="1:14">
      <c r="A73" s="137">
        <v>49</v>
      </c>
      <c r="B73" s="148" t="s">
        <v>1026</v>
      </c>
      <c r="C73" s="149">
        <v>615700</v>
      </c>
      <c r="D73" s="609"/>
      <c r="E73" s="609"/>
      <c r="F73" s="609"/>
      <c r="G73" s="145" t="e">
        <f t="shared" si="0"/>
        <v>#DIV/0!</v>
      </c>
      <c r="H73" s="145" t="e">
        <f t="shared" si="1"/>
        <v>#DIV/0!</v>
      </c>
      <c r="I73" s="141"/>
      <c r="J73" s="141"/>
      <c r="K73" s="141"/>
      <c r="L73" s="141"/>
      <c r="M73" s="141"/>
      <c r="N73" s="141"/>
    </row>
    <row r="74" spans="1:14" ht="18.75" customHeight="1">
      <c r="A74" s="142">
        <v>50</v>
      </c>
      <c r="B74" s="153" t="s">
        <v>1027</v>
      </c>
      <c r="C74" s="143">
        <v>822000</v>
      </c>
      <c r="D74" s="658">
        <f>SUM(D75:D81)</f>
        <v>0</v>
      </c>
      <c r="E74" s="658">
        <f>SUM(E75:E81)</f>
        <v>0</v>
      </c>
      <c r="F74" s="658">
        <f>SUM(F75:F81)</f>
        <v>0</v>
      </c>
      <c r="G74" s="140" t="e">
        <f t="shared" si="0"/>
        <v>#DIV/0!</v>
      </c>
      <c r="H74" s="140" t="e">
        <f t="shared" si="1"/>
        <v>#DIV/0!</v>
      </c>
      <c r="I74" s="694"/>
      <c r="J74" s="681"/>
      <c r="K74" s="681"/>
      <c r="L74" s="681"/>
      <c r="M74" s="681"/>
      <c r="N74" s="681"/>
    </row>
    <row r="75" spans="1:14">
      <c r="A75" s="137">
        <v>51</v>
      </c>
      <c r="B75" s="154" t="s">
        <v>1028</v>
      </c>
      <c r="C75" s="146">
        <v>822100</v>
      </c>
      <c r="D75" s="609"/>
      <c r="E75" s="609"/>
      <c r="F75" s="609"/>
      <c r="G75" s="145" t="e">
        <f t="shared" si="0"/>
        <v>#DIV/0!</v>
      </c>
      <c r="H75" s="145" t="e">
        <f t="shared" si="1"/>
        <v>#DIV/0!</v>
      </c>
      <c r="I75" s="681"/>
      <c r="J75" s="681"/>
      <c r="K75" s="681"/>
      <c r="L75" s="681"/>
      <c r="M75" s="681"/>
      <c r="N75" s="681"/>
    </row>
    <row r="76" spans="1:14" ht="15" customHeight="1">
      <c r="A76" s="137">
        <v>52</v>
      </c>
      <c r="B76" s="154" t="s">
        <v>1029</v>
      </c>
      <c r="C76" s="146">
        <v>822200</v>
      </c>
      <c r="D76" s="609"/>
      <c r="E76" s="609"/>
      <c r="F76" s="609"/>
      <c r="G76" s="145" t="e">
        <f t="shared" si="0"/>
        <v>#DIV/0!</v>
      </c>
      <c r="H76" s="145" t="e">
        <f t="shared" si="1"/>
        <v>#DIV/0!</v>
      </c>
      <c r="I76" s="681"/>
      <c r="J76" s="681"/>
      <c r="K76" s="681"/>
      <c r="L76" s="681"/>
      <c r="M76" s="681"/>
      <c r="N76" s="681"/>
    </row>
    <row r="77" spans="1:14">
      <c r="A77" s="142">
        <v>53</v>
      </c>
      <c r="B77" s="154" t="s">
        <v>1030</v>
      </c>
      <c r="C77" s="146">
        <v>822300</v>
      </c>
      <c r="D77" s="609"/>
      <c r="E77" s="609"/>
      <c r="F77" s="609"/>
      <c r="G77" s="145" t="e">
        <f t="shared" si="0"/>
        <v>#DIV/0!</v>
      </c>
      <c r="H77" s="145" t="e">
        <f t="shared" si="1"/>
        <v>#DIV/0!</v>
      </c>
      <c r="I77" s="681"/>
      <c r="J77" s="681"/>
      <c r="K77" s="681"/>
      <c r="L77" s="681"/>
      <c r="M77" s="681"/>
      <c r="N77" s="681"/>
    </row>
    <row r="78" spans="1:14">
      <c r="A78" s="137">
        <v>54</v>
      </c>
      <c r="B78" s="94" t="s">
        <v>1031</v>
      </c>
      <c r="C78" s="146">
        <v>822400</v>
      </c>
      <c r="D78" s="609"/>
      <c r="E78" s="609"/>
      <c r="F78" s="609"/>
      <c r="G78" s="145" t="e">
        <f t="shared" si="0"/>
        <v>#DIV/0!</v>
      </c>
      <c r="H78" s="145" t="e">
        <f t="shared" si="1"/>
        <v>#DIV/0!</v>
      </c>
      <c r="I78" s="681"/>
      <c r="J78" s="681"/>
      <c r="K78" s="681"/>
      <c r="L78" s="681"/>
      <c r="M78" s="681"/>
      <c r="N78" s="681"/>
    </row>
    <row r="79" spans="1:14" ht="24">
      <c r="A79" s="137">
        <v>55</v>
      </c>
      <c r="B79" s="94" t="s">
        <v>1032</v>
      </c>
      <c r="C79" s="146">
        <v>822500</v>
      </c>
      <c r="D79" s="609"/>
      <c r="E79" s="609"/>
      <c r="F79" s="609"/>
      <c r="G79" s="145" t="e">
        <f t="shared" si="0"/>
        <v>#DIV/0!</v>
      </c>
      <c r="H79" s="145" t="e">
        <f t="shared" si="1"/>
        <v>#DIV/0!</v>
      </c>
      <c r="I79" s="681"/>
      <c r="J79" s="681"/>
      <c r="K79" s="681"/>
      <c r="L79" s="681"/>
      <c r="M79" s="681"/>
      <c r="N79" s="681"/>
    </row>
    <row r="80" spans="1:14">
      <c r="A80" s="142">
        <v>56</v>
      </c>
      <c r="B80" s="154" t="s">
        <v>1033</v>
      </c>
      <c r="C80" s="146">
        <v>822600</v>
      </c>
      <c r="D80" s="609"/>
      <c r="E80" s="609"/>
      <c r="F80" s="609"/>
      <c r="G80" s="145" t="e">
        <f t="shared" si="0"/>
        <v>#DIV/0!</v>
      </c>
      <c r="H80" s="145" t="e">
        <f t="shared" si="1"/>
        <v>#DIV/0!</v>
      </c>
      <c r="I80" s="681"/>
      <c r="J80" s="681"/>
      <c r="K80" s="681"/>
      <c r="L80" s="681"/>
      <c r="M80" s="681"/>
      <c r="N80" s="681"/>
    </row>
    <row r="81" spans="1:14">
      <c r="A81" s="137">
        <v>57</v>
      </c>
      <c r="B81" s="154" t="s">
        <v>1034</v>
      </c>
      <c r="C81" s="146">
        <v>822700</v>
      </c>
      <c r="D81" s="609"/>
      <c r="E81" s="609"/>
      <c r="F81" s="609"/>
      <c r="G81" s="145" t="e">
        <f t="shared" si="0"/>
        <v>#DIV/0!</v>
      </c>
      <c r="H81" s="145" t="e">
        <f t="shared" si="1"/>
        <v>#DIV/0!</v>
      </c>
      <c r="I81" s="681"/>
      <c r="J81" s="681"/>
      <c r="K81" s="681"/>
      <c r="L81" s="681"/>
      <c r="M81" s="681"/>
      <c r="N81" s="681"/>
    </row>
    <row r="82" spans="1:14" ht="18.75" customHeight="1">
      <c r="A82" s="137">
        <v>58</v>
      </c>
      <c r="B82" s="104" t="s">
        <v>1035</v>
      </c>
      <c r="C82" s="143">
        <v>823000</v>
      </c>
      <c r="D82" s="658">
        <f>SUM(D83:D88)</f>
        <v>0</v>
      </c>
      <c r="E82" s="658">
        <f>SUM(E83:E88)</f>
        <v>0</v>
      </c>
      <c r="F82" s="658">
        <f>SUM(F83:F88)</f>
        <v>0</v>
      </c>
      <c r="G82" s="140" t="e">
        <f t="shared" si="0"/>
        <v>#DIV/0!</v>
      </c>
      <c r="H82" s="140" t="e">
        <f t="shared" si="1"/>
        <v>#DIV/0!</v>
      </c>
      <c r="I82" s="681"/>
      <c r="J82" s="681"/>
      <c r="K82" s="681"/>
      <c r="L82" s="681"/>
      <c r="M82" s="681"/>
      <c r="N82" s="681"/>
    </row>
    <row r="83" spans="1:14">
      <c r="A83" s="142">
        <v>59</v>
      </c>
      <c r="B83" s="154" t="s">
        <v>1036</v>
      </c>
      <c r="C83" s="146">
        <v>823100</v>
      </c>
      <c r="D83" s="609"/>
      <c r="E83" s="609"/>
      <c r="F83" s="609"/>
      <c r="G83" s="145" t="e">
        <f t="shared" si="0"/>
        <v>#DIV/0!</v>
      </c>
      <c r="H83" s="145" t="e">
        <f t="shared" si="1"/>
        <v>#DIV/0!</v>
      </c>
      <c r="I83" s="681"/>
      <c r="J83" s="681"/>
      <c r="K83" s="681"/>
      <c r="L83" s="681"/>
      <c r="M83" s="681"/>
      <c r="N83" s="681"/>
    </row>
    <row r="84" spans="1:14">
      <c r="A84" s="137">
        <v>60</v>
      </c>
      <c r="B84" s="154" t="s">
        <v>1037</v>
      </c>
      <c r="C84" s="146">
        <v>823200</v>
      </c>
      <c r="D84" s="609"/>
      <c r="E84" s="609"/>
      <c r="F84" s="609"/>
      <c r="G84" s="145" t="e">
        <f t="shared" si="0"/>
        <v>#DIV/0!</v>
      </c>
      <c r="H84" s="145" t="e">
        <f t="shared" si="1"/>
        <v>#DIV/0!</v>
      </c>
      <c r="I84" s="681"/>
      <c r="J84" s="681"/>
      <c r="K84" s="681"/>
      <c r="L84" s="681"/>
      <c r="M84" s="681"/>
      <c r="N84" s="681"/>
    </row>
    <row r="85" spans="1:14">
      <c r="A85" s="137">
        <v>61</v>
      </c>
      <c r="B85" s="155" t="s">
        <v>1038</v>
      </c>
      <c r="C85" s="149">
        <v>823300</v>
      </c>
      <c r="D85" s="609"/>
      <c r="E85" s="609"/>
      <c r="F85" s="609"/>
      <c r="G85" s="145" t="e">
        <f t="shared" si="0"/>
        <v>#DIV/0!</v>
      </c>
      <c r="H85" s="145" t="e">
        <f t="shared" si="1"/>
        <v>#DIV/0!</v>
      </c>
      <c r="I85" s="681"/>
      <c r="J85" s="681"/>
      <c r="K85" s="681"/>
      <c r="L85" s="681"/>
      <c r="M85" s="681"/>
      <c r="N85" s="681"/>
    </row>
    <row r="86" spans="1:14">
      <c r="A86" s="142">
        <v>62</v>
      </c>
      <c r="B86" s="156" t="s">
        <v>1039</v>
      </c>
      <c r="C86" s="146">
        <v>823400</v>
      </c>
      <c r="D86" s="609"/>
      <c r="E86" s="609"/>
      <c r="F86" s="609"/>
      <c r="G86" s="145" t="e">
        <f t="shared" si="0"/>
        <v>#DIV/0!</v>
      </c>
      <c r="H86" s="145" t="e">
        <f t="shared" si="1"/>
        <v>#DIV/0!</v>
      </c>
      <c r="I86" s="681"/>
      <c r="J86" s="681"/>
      <c r="K86" s="681"/>
      <c r="L86" s="681"/>
      <c r="M86" s="681"/>
      <c r="N86" s="681"/>
    </row>
    <row r="87" spans="1:14">
      <c r="A87" s="137">
        <v>63</v>
      </c>
      <c r="B87" s="156" t="s">
        <v>1040</v>
      </c>
      <c r="C87" s="146">
        <v>823500</v>
      </c>
      <c r="D87" s="609"/>
      <c r="E87" s="609"/>
      <c r="F87" s="609"/>
      <c r="G87" s="145" t="e">
        <f t="shared" si="0"/>
        <v>#DIV/0!</v>
      </c>
      <c r="H87" s="145" t="e">
        <f t="shared" si="1"/>
        <v>#DIV/0!</v>
      </c>
      <c r="I87" s="681"/>
      <c r="J87" s="681"/>
      <c r="K87" s="681"/>
      <c r="L87" s="681"/>
      <c r="M87" s="681"/>
      <c r="N87" s="681"/>
    </row>
    <row r="88" spans="1:14">
      <c r="A88" s="137">
        <v>64</v>
      </c>
      <c r="B88" s="156" t="s">
        <v>1041</v>
      </c>
      <c r="C88" s="146">
        <v>823600</v>
      </c>
      <c r="D88" s="609"/>
      <c r="E88" s="609"/>
      <c r="F88" s="609"/>
      <c r="G88" s="145"/>
      <c r="H88" s="145"/>
      <c r="I88" s="141"/>
      <c r="J88" s="141"/>
      <c r="K88" s="141"/>
      <c r="L88" s="141"/>
      <c r="M88" s="141"/>
      <c r="N88" s="141"/>
    </row>
    <row r="89" spans="1:14" ht="18.75" customHeight="1">
      <c r="A89" s="137">
        <v>65</v>
      </c>
      <c r="B89" s="104" t="s">
        <v>1042</v>
      </c>
      <c r="C89" s="111"/>
      <c r="D89" s="663"/>
      <c r="E89" s="664"/>
      <c r="F89" s="665"/>
      <c r="G89" s="145" t="e">
        <f t="shared" si="0"/>
        <v>#DIV/0!</v>
      </c>
      <c r="H89" s="145" t="e">
        <f t="shared" si="1"/>
        <v>#DIV/0!</v>
      </c>
      <c r="I89" s="681"/>
      <c r="J89" s="681"/>
      <c r="K89" s="681"/>
      <c r="L89" s="681"/>
      <c r="M89" s="681"/>
      <c r="N89" s="681"/>
    </row>
    <row r="90" spans="1:14" ht="11.25" customHeight="1"/>
    <row r="91" spans="1:14">
      <c r="B91" s="55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1:14">
      <c r="B92" s="128"/>
      <c r="C92" s="128"/>
      <c r="D92" s="128"/>
      <c r="E92" s="128"/>
      <c r="F92" s="128"/>
      <c r="G92" s="669"/>
      <c r="H92" s="669"/>
      <c r="I92" s="128"/>
      <c r="J92" s="128"/>
      <c r="K92" s="128"/>
      <c r="L92" s="128"/>
      <c r="M92" s="128"/>
    </row>
    <row r="93" spans="1:14">
      <c r="B93" s="55"/>
      <c r="C93" s="128"/>
      <c r="D93" s="128"/>
      <c r="E93" s="128"/>
      <c r="F93" s="128"/>
      <c r="G93" s="5"/>
      <c r="H93" s="5"/>
      <c r="I93" s="128"/>
      <c r="J93" s="128"/>
      <c r="K93" s="128"/>
      <c r="L93" s="128"/>
      <c r="M93" s="128"/>
    </row>
    <row r="94" spans="1:14" ht="8.25" customHeight="1">
      <c r="B94" s="55"/>
      <c r="C94" s="128"/>
      <c r="D94" s="128"/>
      <c r="E94" s="128"/>
      <c r="F94" s="128"/>
      <c r="G94" s="5"/>
      <c r="H94" s="5"/>
      <c r="I94" s="128"/>
      <c r="J94" s="128"/>
      <c r="K94" s="128"/>
      <c r="L94" s="128"/>
      <c r="M94" s="128"/>
    </row>
    <row r="95" spans="1:14" ht="10.5" customHeight="1">
      <c r="B95" s="55"/>
      <c r="C95" s="128"/>
      <c r="D95" s="128"/>
      <c r="E95" s="128"/>
      <c r="F95" s="128"/>
      <c r="G95" s="5"/>
      <c r="H95" s="5"/>
      <c r="I95" s="128"/>
      <c r="J95" s="128"/>
      <c r="K95" s="128"/>
      <c r="L95" s="128"/>
      <c r="M95" s="128"/>
    </row>
    <row r="96" spans="1:14">
      <c r="B96" s="5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2:13"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</sheetData>
  <mergeCells count="77">
    <mergeCell ref="I67:N67"/>
    <mergeCell ref="I70:N70"/>
    <mergeCell ref="I83:N83"/>
    <mergeCell ref="I79:N79"/>
    <mergeCell ref="I80:N80"/>
    <mergeCell ref="I81:N81"/>
    <mergeCell ref="I76:N76"/>
    <mergeCell ref="I78:N78"/>
    <mergeCell ref="G3:K3"/>
    <mergeCell ref="G6:K6"/>
    <mergeCell ref="E8:F8"/>
    <mergeCell ref="G8:K8"/>
    <mergeCell ref="E6:F6"/>
    <mergeCell ref="I40:N40"/>
    <mergeCell ref="I74:N74"/>
    <mergeCell ref="I75:N75"/>
    <mergeCell ref="I42:N42"/>
    <mergeCell ref="I61:N61"/>
    <mergeCell ref="I62:N62"/>
    <mergeCell ref="I60:N60"/>
    <mergeCell ref="I57:N57"/>
    <mergeCell ref="I58:N58"/>
    <mergeCell ref="I59:N59"/>
    <mergeCell ref="I72:N72"/>
    <mergeCell ref="I69:N69"/>
    <mergeCell ref="I64:N64"/>
    <mergeCell ref="I66:N66"/>
    <mergeCell ref="I55:N55"/>
    <mergeCell ref="I65:N65"/>
    <mergeCell ref="G92:H92"/>
    <mergeCell ref="I49:N49"/>
    <mergeCell ref="I50:N50"/>
    <mergeCell ref="I51:N51"/>
    <mergeCell ref="I52:N52"/>
    <mergeCell ref="I85:N85"/>
    <mergeCell ref="I71:N71"/>
    <mergeCell ref="I77:N77"/>
    <mergeCell ref="I86:N86"/>
    <mergeCell ref="I89:N89"/>
    <mergeCell ref="I82:N82"/>
    <mergeCell ref="I87:N87"/>
    <mergeCell ref="I84:N84"/>
    <mergeCell ref="I68:N68"/>
    <mergeCell ref="I63:N63"/>
    <mergeCell ref="I56:N56"/>
    <mergeCell ref="E11:F11"/>
    <mergeCell ref="G11:K11"/>
    <mergeCell ref="I29:N29"/>
    <mergeCell ref="I30:N30"/>
    <mergeCell ref="I28:N28"/>
    <mergeCell ref="I23:N23"/>
    <mergeCell ref="I25:N25"/>
    <mergeCell ref="I27:N27"/>
    <mergeCell ref="I24:N24"/>
    <mergeCell ref="G13:H13"/>
    <mergeCell ref="G15:H15"/>
    <mergeCell ref="E13:F13"/>
    <mergeCell ref="E15:F15"/>
    <mergeCell ref="I26:N26"/>
    <mergeCell ref="A19:N19"/>
    <mergeCell ref="B20:C20"/>
    <mergeCell ref="I53:N53"/>
    <mergeCell ref="I54:N54"/>
    <mergeCell ref="I31:N31"/>
    <mergeCell ref="I37:N37"/>
    <mergeCell ref="I47:N47"/>
    <mergeCell ref="I48:N48"/>
    <mergeCell ref="I46:N46"/>
    <mergeCell ref="I44:N44"/>
    <mergeCell ref="I45:N45"/>
    <mergeCell ref="I35:N35"/>
    <mergeCell ref="I38:N38"/>
    <mergeCell ref="I34:N34"/>
    <mergeCell ref="I36:N36"/>
    <mergeCell ref="I32:N32"/>
    <mergeCell ref="I33:N33"/>
    <mergeCell ref="I39:N39"/>
  </mergeCells>
  <phoneticPr fontId="0" type="noConversion"/>
  <pageMargins left="0.7" right="0.7" top="0.75" bottom="0.75" header="0.3" footer="0.3"/>
  <pageSetup paperSize="9" orientation="landscape" copies="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R51"/>
  <sheetViews>
    <sheetView view="pageBreakPreview" topLeftCell="A16" zoomScaleSheetLayoutView="100" workbookViewId="0">
      <selection activeCell="A15" sqref="A15:D15"/>
    </sheetView>
  </sheetViews>
  <sheetFormatPr defaultRowHeight="12.75"/>
  <cols>
    <col min="1" max="1" width="6.28515625" style="89" customWidth="1"/>
    <col min="2" max="2" width="50.85546875" style="89" customWidth="1"/>
    <col min="3" max="3" width="23.140625" style="89" customWidth="1"/>
    <col min="4" max="4" width="24" style="89" customWidth="1"/>
    <col min="5" max="5" width="11.5703125" style="128" customWidth="1"/>
    <col min="6" max="18" width="9.140625" style="128"/>
    <col min="19" max="16384" width="9.140625" style="89"/>
  </cols>
  <sheetData>
    <row r="1" spans="1:18" s="160" customFormat="1">
      <c r="A1" s="157" t="s">
        <v>1043</v>
      </c>
      <c r="B1" s="157"/>
      <c r="C1" s="158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s="160" customFormat="1">
      <c r="A2" s="157" t="s">
        <v>1044</v>
      </c>
      <c r="B2" s="157"/>
      <c r="C2" s="87"/>
      <c r="D2" s="86" t="s">
        <v>895</v>
      </c>
      <c r="E2" s="86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>
      <c r="A3" s="161"/>
      <c r="B3" s="161"/>
      <c r="C3" s="86"/>
      <c r="D3" s="86"/>
      <c r="E3" s="87"/>
    </row>
    <row r="4" spans="1:18">
      <c r="A4" s="162"/>
      <c r="B4" s="162"/>
      <c r="C4" s="87"/>
      <c r="D4" s="86"/>
      <c r="E4" s="88"/>
    </row>
    <row r="5" spans="1:18" ht="15">
      <c r="A5" s="163" t="s">
        <v>1045</v>
      </c>
      <c r="B5" s="162"/>
      <c r="C5" s="87"/>
      <c r="D5" s="86" t="s">
        <v>897</v>
      </c>
      <c r="E5" s="87"/>
    </row>
    <row r="6" spans="1:18">
      <c r="A6" s="162"/>
      <c r="B6" s="162"/>
      <c r="C6" s="164"/>
      <c r="D6" s="87"/>
      <c r="E6" s="88"/>
    </row>
    <row r="7" spans="1:18">
      <c r="A7" s="162"/>
      <c r="B7" s="162"/>
      <c r="C7" s="87"/>
      <c r="D7" s="86" t="s">
        <v>898</v>
      </c>
      <c r="E7" s="87"/>
    </row>
    <row r="8" spans="1:18">
      <c r="A8" s="165" t="s">
        <v>1185</v>
      </c>
      <c r="B8" s="162"/>
      <c r="E8" s="88"/>
    </row>
    <row r="9" spans="1:18">
      <c r="A9" s="162"/>
      <c r="B9" s="162"/>
      <c r="D9" s="86"/>
      <c r="E9" s="87"/>
    </row>
    <row r="10" spans="1:18">
      <c r="A10" s="165" t="s">
        <v>1186</v>
      </c>
      <c r="B10" s="162"/>
      <c r="C10" s="86"/>
      <c r="D10" s="86" t="s">
        <v>899</v>
      </c>
      <c r="E10" s="87"/>
    </row>
    <row r="11" spans="1:18">
      <c r="A11" s="162"/>
      <c r="B11" s="162"/>
      <c r="C11" s="86"/>
      <c r="D11" s="86"/>
      <c r="E11" s="87"/>
    </row>
    <row r="12" spans="1:18">
      <c r="A12" s="165" t="s">
        <v>1046</v>
      </c>
      <c r="B12" s="162"/>
      <c r="C12" s="86"/>
      <c r="D12" s="86" t="s">
        <v>900</v>
      </c>
      <c r="E12" s="89"/>
    </row>
    <row r="13" spans="1:18">
      <c r="A13" s="162"/>
      <c r="B13" s="162"/>
      <c r="C13" s="86"/>
      <c r="D13" s="86"/>
      <c r="E13" s="86"/>
    </row>
    <row r="14" spans="1:18" ht="14.25">
      <c r="A14" s="166"/>
      <c r="B14" s="162"/>
      <c r="C14" s="86"/>
      <c r="D14" s="86" t="s">
        <v>1188</v>
      </c>
      <c r="E14" s="88"/>
    </row>
    <row r="15" spans="1:18" s="168" customFormat="1" ht="15.75">
      <c r="A15" s="701" t="s">
        <v>1047</v>
      </c>
      <c r="B15" s="701"/>
      <c r="C15" s="701"/>
      <c r="D15" s="701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1:18" s="168" customFormat="1" ht="15.75">
      <c r="A16" s="701" t="s">
        <v>1048</v>
      </c>
      <c r="B16" s="701"/>
      <c r="C16" s="701"/>
      <c r="D16" s="701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s="171" customFormat="1">
      <c r="A17" s="169"/>
      <c r="B17" s="169"/>
      <c r="C17" s="169"/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s="173" customFormat="1" ht="15.75">
      <c r="A18" s="701" t="s">
        <v>1187</v>
      </c>
      <c r="B18" s="701"/>
      <c r="C18" s="701"/>
      <c r="D18" s="70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>
      <c r="A19" s="169"/>
      <c r="B19" s="169"/>
      <c r="C19" s="169"/>
      <c r="D19" s="169"/>
    </row>
    <row r="20" spans="1:18">
      <c r="A20" s="171"/>
      <c r="B20" s="171"/>
      <c r="C20" s="171"/>
      <c r="D20" s="171"/>
    </row>
    <row r="21" spans="1:18" ht="13.5" thickBot="1">
      <c r="A21" s="171"/>
      <c r="B21" s="171"/>
      <c r="C21" s="171"/>
      <c r="D21" s="171"/>
    </row>
    <row r="22" spans="1:18" ht="45" customHeight="1" thickBot="1">
      <c r="A22" s="174" t="s">
        <v>1049</v>
      </c>
      <c r="B22" s="501" t="s">
        <v>747</v>
      </c>
      <c r="C22" s="175" t="s">
        <v>1050</v>
      </c>
      <c r="D22" s="176" t="s">
        <v>1051</v>
      </c>
    </row>
    <row r="23" spans="1:18" ht="13.5" thickBot="1">
      <c r="A23" s="177"/>
      <c r="B23" s="502">
        <v>1</v>
      </c>
      <c r="C23" s="178">
        <v>3</v>
      </c>
      <c r="D23" s="179">
        <v>4</v>
      </c>
    </row>
    <row r="24" spans="1:18" ht="18" customHeight="1">
      <c r="A24" s="503" t="s">
        <v>1052</v>
      </c>
      <c r="B24" s="497" t="s">
        <v>707</v>
      </c>
      <c r="C24" s="180">
        <f>C25+C32+C37</f>
        <v>0</v>
      </c>
      <c r="D24" s="180">
        <f>D25+D32+D37</f>
        <v>0</v>
      </c>
    </row>
    <row r="25" spans="1:18" ht="15" customHeight="1">
      <c r="A25" s="503" t="s">
        <v>1053</v>
      </c>
      <c r="B25" s="498" t="s">
        <v>708</v>
      </c>
      <c r="C25" s="181">
        <f>SUM(C26:C28)</f>
        <v>0</v>
      </c>
      <c r="D25" s="181">
        <f>SUM(D26:D28)</f>
        <v>0</v>
      </c>
    </row>
    <row r="26" spans="1:18" ht="15.75" customHeight="1">
      <c r="A26" s="503" t="s">
        <v>1054</v>
      </c>
      <c r="B26" s="499" t="s">
        <v>1055</v>
      </c>
      <c r="C26" s="182"/>
      <c r="D26" s="182"/>
    </row>
    <row r="27" spans="1:18" ht="15" customHeight="1">
      <c r="A27" s="503" t="s">
        <v>1056</v>
      </c>
      <c r="B27" s="499" t="s">
        <v>1057</v>
      </c>
      <c r="C27" s="182"/>
      <c r="D27" s="182"/>
    </row>
    <row r="28" spans="1:18" ht="17.25" customHeight="1">
      <c r="A28" s="503" t="s">
        <v>1058</v>
      </c>
      <c r="B28" s="498" t="s">
        <v>1059</v>
      </c>
      <c r="C28" s="181">
        <f>SUM(C29:C31)</f>
        <v>0</v>
      </c>
      <c r="D28" s="181">
        <f>SUM(D29:D31)</f>
        <v>0</v>
      </c>
    </row>
    <row r="29" spans="1:18" ht="15.75" customHeight="1">
      <c r="A29" s="503" t="s">
        <v>1060</v>
      </c>
      <c r="B29" s="499" t="s">
        <v>1061</v>
      </c>
      <c r="C29" s="182"/>
      <c r="D29" s="182"/>
    </row>
    <row r="30" spans="1:18" ht="15.75" customHeight="1">
      <c r="A30" s="503" t="s">
        <v>1062</v>
      </c>
      <c r="B30" s="499" t="s">
        <v>1063</v>
      </c>
      <c r="C30" s="182"/>
      <c r="D30" s="182"/>
    </row>
    <row r="31" spans="1:18" ht="15" customHeight="1">
      <c r="A31" s="503" t="s">
        <v>1064</v>
      </c>
      <c r="B31" s="499" t="s">
        <v>1065</v>
      </c>
      <c r="C31" s="182"/>
      <c r="D31" s="182"/>
    </row>
    <row r="32" spans="1:18" ht="16.5" customHeight="1">
      <c r="A32" s="503" t="s">
        <v>1066</v>
      </c>
      <c r="B32" s="498" t="s">
        <v>1067</v>
      </c>
      <c r="C32" s="181">
        <f>SUM(C33:C36)</f>
        <v>0</v>
      </c>
      <c r="D32" s="181">
        <f>SUM(D33:D36)</f>
        <v>0</v>
      </c>
    </row>
    <row r="33" spans="1:18" ht="15.75" customHeight="1">
      <c r="A33" s="503" t="s">
        <v>1068</v>
      </c>
      <c r="B33" s="499" t="s">
        <v>1061</v>
      </c>
      <c r="C33" s="182"/>
      <c r="D33" s="182"/>
    </row>
    <row r="34" spans="1:18" ht="15" customHeight="1">
      <c r="A34" s="503" t="s">
        <v>1069</v>
      </c>
      <c r="B34" s="499" t="s">
        <v>1063</v>
      </c>
      <c r="C34" s="182"/>
      <c r="D34" s="182"/>
    </row>
    <row r="35" spans="1:18" ht="15.75" customHeight="1">
      <c r="A35" s="503" t="s">
        <v>1070</v>
      </c>
      <c r="B35" s="499" t="s">
        <v>1065</v>
      </c>
      <c r="C35" s="182"/>
      <c r="D35" s="182"/>
    </row>
    <row r="36" spans="1:18" ht="17.25" customHeight="1">
      <c r="A36" s="503" t="s">
        <v>1071</v>
      </c>
      <c r="B36" s="499" t="s">
        <v>1072</v>
      </c>
      <c r="C36" s="182"/>
      <c r="D36" s="182"/>
    </row>
    <row r="37" spans="1:18" ht="16.5" customHeight="1">
      <c r="A37" s="503" t="s">
        <v>1073</v>
      </c>
      <c r="B37" s="498" t="s">
        <v>1074</v>
      </c>
      <c r="C37" s="183"/>
      <c r="D37" s="183"/>
    </row>
    <row r="38" spans="1:18" ht="30" customHeight="1" thickBot="1">
      <c r="A38" s="504" t="s">
        <v>1075</v>
      </c>
      <c r="B38" s="500" t="s">
        <v>1076</v>
      </c>
      <c r="C38" s="615"/>
      <c r="D38" s="544"/>
    </row>
    <row r="39" spans="1:18">
      <c r="A39" s="184"/>
      <c r="B39" s="128"/>
      <c r="C39" s="128"/>
      <c r="D39" s="128"/>
    </row>
    <row r="40" spans="1:18" ht="12.75" customHeight="1">
      <c r="A40" s="185"/>
      <c r="B40" s="128"/>
      <c r="C40" s="128"/>
      <c r="D40" s="128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>
      <c r="A41" s="185"/>
      <c r="B41" s="187"/>
      <c r="C41" s="18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>
      <c r="A42" s="185"/>
      <c r="B42" s="186"/>
      <c r="C42" s="1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>
      <c r="A43" s="128"/>
      <c r="B43" s="128"/>
      <c r="C43" s="128"/>
      <c r="D43" s="128"/>
    </row>
    <row r="44" spans="1:18">
      <c r="A44" s="128"/>
      <c r="B44" s="128"/>
      <c r="C44" s="128"/>
      <c r="D44" s="128"/>
    </row>
    <row r="45" spans="1:18">
      <c r="A45" s="128"/>
      <c r="B45" s="128"/>
      <c r="C45" s="128"/>
      <c r="D45" s="128"/>
    </row>
    <row r="46" spans="1:18">
      <c r="A46" s="128"/>
      <c r="B46" s="128"/>
      <c r="C46" s="128"/>
      <c r="D46" s="128"/>
    </row>
    <row r="47" spans="1:18">
      <c r="A47" s="128"/>
      <c r="B47" s="128"/>
      <c r="C47" s="128"/>
      <c r="D47" s="128"/>
    </row>
    <row r="48" spans="1:18">
      <c r="A48" s="128"/>
      <c r="B48" s="128"/>
      <c r="C48" s="128"/>
      <c r="D48" s="128"/>
    </row>
    <row r="49" spans="1:4">
      <c r="A49" s="128"/>
      <c r="B49" s="128"/>
      <c r="C49" s="128"/>
      <c r="D49" s="128"/>
    </row>
    <row r="50" spans="1:4">
      <c r="A50" s="128"/>
      <c r="B50" s="128"/>
      <c r="C50" s="128"/>
      <c r="D50" s="128"/>
    </row>
    <row r="51" spans="1:4">
      <c r="A51" s="128"/>
      <c r="B51" s="128"/>
      <c r="C51" s="128"/>
      <c r="D51" s="128"/>
    </row>
  </sheetData>
  <mergeCells count="3">
    <mergeCell ref="A15:D15"/>
    <mergeCell ref="A16:D16"/>
    <mergeCell ref="A18:D18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209"/>
  <sheetViews>
    <sheetView view="pageBreakPreview" topLeftCell="A16" zoomScaleNormal="80" zoomScaleSheetLayoutView="100" workbookViewId="0">
      <selection activeCell="E114" sqref="D114:E114"/>
    </sheetView>
  </sheetViews>
  <sheetFormatPr defaultRowHeight="12.75"/>
  <cols>
    <col min="1" max="1" width="5.85546875" style="89" customWidth="1"/>
    <col min="2" max="2" width="44.28515625" style="89" customWidth="1"/>
    <col min="3" max="3" width="10.42578125" style="192" customWidth="1"/>
    <col min="4" max="5" width="16.140625" style="89" customWidth="1"/>
    <col min="6" max="6" width="15" style="89" customWidth="1"/>
    <col min="7" max="7" width="9.28515625" style="89" customWidth="1"/>
    <col min="8" max="8" width="10" style="89" customWidth="1"/>
    <col min="9" max="16384" width="9.140625" style="89"/>
  </cols>
  <sheetData>
    <row r="1" spans="1:9">
      <c r="A1" s="1" t="s">
        <v>742</v>
      </c>
      <c r="B1" s="2"/>
      <c r="C1" s="6"/>
      <c r="D1" s="4"/>
      <c r="E1" s="4"/>
      <c r="F1" s="4"/>
      <c r="G1" s="4"/>
      <c r="H1" s="4"/>
    </row>
    <row r="2" spans="1:9">
      <c r="A2" s="1" t="s">
        <v>743</v>
      </c>
      <c r="B2" s="2"/>
      <c r="C2" s="6"/>
      <c r="D2" s="4"/>
      <c r="E2" s="86" t="s">
        <v>895</v>
      </c>
      <c r="F2" s="86"/>
      <c r="G2" s="78"/>
      <c r="H2" s="79"/>
      <c r="I2" s="124"/>
    </row>
    <row r="3" spans="1:9">
      <c r="A3" s="1"/>
      <c r="B3" s="2"/>
      <c r="C3" s="6"/>
      <c r="D3" s="4"/>
      <c r="E3" s="86" t="s">
        <v>896</v>
      </c>
      <c r="F3" s="533"/>
      <c r="G3" s="78"/>
      <c r="H3" s="79"/>
      <c r="I3" s="124"/>
    </row>
    <row r="4" spans="1:9">
      <c r="A4" s="1" t="s">
        <v>1077</v>
      </c>
      <c r="B4" s="2"/>
      <c r="C4" s="6"/>
      <c r="D4" s="4"/>
      <c r="E4" s="86"/>
      <c r="F4" s="88"/>
      <c r="G4" s="78"/>
      <c r="H4" s="79"/>
      <c r="I4" s="124"/>
    </row>
    <row r="5" spans="1:9">
      <c r="A5" s="6"/>
      <c r="B5" s="7"/>
      <c r="C5" s="8"/>
      <c r="D5" s="8"/>
      <c r="E5" s="86" t="s">
        <v>897</v>
      </c>
      <c r="F5" s="87"/>
      <c r="G5" s="78"/>
      <c r="H5" s="79"/>
      <c r="I5" s="124"/>
    </row>
    <row r="6" spans="1:9">
      <c r="A6" s="9" t="s">
        <v>724</v>
      </c>
      <c r="B6" s="7"/>
      <c r="C6" s="8"/>
      <c r="D6" s="8"/>
      <c r="E6" s="87"/>
      <c r="F6" s="88"/>
      <c r="G6" s="85"/>
      <c r="H6" s="85"/>
      <c r="I6" s="124"/>
    </row>
    <row r="7" spans="1:9">
      <c r="A7" s="9"/>
      <c r="B7" s="7"/>
      <c r="C7" s="8"/>
      <c r="D7" s="8"/>
      <c r="E7" s="86" t="s">
        <v>898</v>
      </c>
      <c r="F7" s="87"/>
      <c r="G7" s="80"/>
      <c r="H7" s="85"/>
      <c r="I7" s="124"/>
    </row>
    <row r="8" spans="1:9">
      <c r="A8" s="9"/>
      <c r="B8" s="7"/>
      <c r="C8" s="8"/>
      <c r="D8" s="8"/>
      <c r="F8" s="88"/>
      <c r="G8" s="80"/>
      <c r="H8" s="85"/>
      <c r="I8" s="124"/>
    </row>
    <row r="9" spans="1:9">
      <c r="A9" s="9"/>
      <c r="B9" s="7"/>
      <c r="C9" s="8"/>
      <c r="D9" s="8"/>
      <c r="E9" s="86"/>
      <c r="F9" s="87"/>
      <c r="G9" s="85"/>
      <c r="H9" s="85"/>
      <c r="I9" s="85"/>
    </row>
    <row r="10" spans="1:9">
      <c r="A10" s="9" t="s">
        <v>1189</v>
      </c>
      <c r="B10" s="12"/>
      <c r="C10" s="190"/>
      <c r="D10" s="11"/>
      <c r="E10" s="86" t="s">
        <v>1017</v>
      </c>
      <c r="F10" s="87"/>
      <c r="G10" s="81"/>
      <c r="H10" s="85"/>
      <c r="I10" s="124"/>
    </row>
    <row r="11" spans="1:9">
      <c r="A11" s="9"/>
      <c r="B11" s="12"/>
      <c r="C11" s="127"/>
      <c r="D11" s="11"/>
      <c r="E11" s="86"/>
      <c r="F11" s="87"/>
      <c r="G11" s="81"/>
      <c r="H11" s="85"/>
      <c r="I11" s="124"/>
    </row>
    <row r="12" spans="1:9">
      <c r="A12" s="9"/>
      <c r="B12" s="12"/>
      <c r="C12" s="127"/>
      <c r="D12" s="11"/>
      <c r="E12" s="86" t="s">
        <v>900</v>
      </c>
      <c r="G12" s="85"/>
      <c r="H12" s="85"/>
      <c r="I12" s="124"/>
    </row>
    <row r="13" spans="1:9">
      <c r="A13" s="9" t="s">
        <v>744</v>
      </c>
      <c r="B13" s="12"/>
      <c r="C13" s="190"/>
      <c r="D13" s="11"/>
      <c r="E13" s="86"/>
      <c r="F13" s="86"/>
      <c r="G13" s="85"/>
      <c r="H13" s="85"/>
      <c r="I13" s="124"/>
    </row>
    <row r="14" spans="1:9">
      <c r="A14" s="9"/>
      <c r="B14" s="12"/>
      <c r="C14" s="190"/>
      <c r="D14" s="11"/>
      <c r="E14" s="86" t="s">
        <v>1190</v>
      </c>
      <c r="F14" s="88"/>
      <c r="G14" s="9"/>
      <c r="H14" s="5"/>
    </row>
    <row r="15" spans="1:9">
      <c r="A15" s="9"/>
      <c r="B15" s="12"/>
      <c r="C15" s="190"/>
      <c r="D15" s="11"/>
      <c r="E15" s="10"/>
      <c r="F15" s="9"/>
      <c r="G15" s="9"/>
      <c r="H15" s="5"/>
    </row>
    <row r="16" spans="1:9">
      <c r="A16" s="9" t="s">
        <v>745</v>
      </c>
      <c r="B16" s="12"/>
      <c r="C16" s="190"/>
      <c r="D16" s="11"/>
      <c r="E16" s="191"/>
      <c r="F16" s="10"/>
      <c r="G16" s="5"/>
      <c r="H16" s="5"/>
    </row>
    <row r="17" spans="1:8">
      <c r="A17" s="9"/>
      <c r="B17" s="12"/>
      <c r="C17" s="190"/>
      <c r="D17" s="11"/>
      <c r="E17" s="10"/>
      <c r="F17" s="10"/>
      <c r="G17" s="5"/>
      <c r="H17" s="5"/>
    </row>
    <row r="18" spans="1:8">
      <c r="E18" s="11"/>
      <c r="F18" s="10"/>
      <c r="G18" s="128"/>
      <c r="H18" s="128"/>
    </row>
    <row r="19" spans="1:8">
      <c r="E19" s="128"/>
      <c r="F19" s="128"/>
      <c r="G19" s="128"/>
      <c r="H19" s="128"/>
    </row>
    <row r="20" spans="1:8">
      <c r="E20" s="128"/>
      <c r="F20" s="128"/>
      <c r="G20" s="128"/>
      <c r="H20" s="128"/>
    </row>
    <row r="21" spans="1:8" ht="13.5">
      <c r="A21" s="702" t="s">
        <v>1078</v>
      </c>
      <c r="B21" s="702"/>
      <c r="C21" s="702"/>
      <c r="D21" s="702"/>
      <c r="E21" s="702"/>
      <c r="F21" s="702"/>
      <c r="G21" s="702"/>
      <c r="H21" s="702"/>
    </row>
    <row r="22" spans="1:8" ht="13.5">
      <c r="A22" s="703" t="s">
        <v>1191</v>
      </c>
      <c r="B22" s="703"/>
      <c r="C22" s="703"/>
      <c r="D22" s="703"/>
      <c r="E22" s="703"/>
      <c r="F22" s="703"/>
      <c r="G22" s="703"/>
      <c r="H22" s="703"/>
    </row>
    <row r="24" spans="1:8" ht="63" customHeight="1">
      <c r="A24" s="132" t="s">
        <v>1079</v>
      </c>
      <c r="B24" s="193" t="s">
        <v>747</v>
      </c>
      <c r="C24" s="133" t="s">
        <v>1080</v>
      </c>
      <c r="D24" s="132" t="s">
        <v>755</v>
      </c>
      <c r="E24" s="133" t="s">
        <v>756</v>
      </c>
      <c r="F24" s="133" t="s">
        <v>1081</v>
      </c>
      <c r="G24" s="133" t="s">
        <v>973</v>
      </c>
      <c r="H24" s="133" t="s">
        <v>1082</v>
      </c>
    </row>
    <row r="25" spans="1:8">
      <c r="A25" s="194"/>
      <c r="B25" s="195"/>
      <c r="C25" s="196"/>
      <c r="D25" s="197">
        <v>1</v>
      </c>
      <c r="E25" s="197">
        <v>2</v>
      </c>
      <c r="F25" s="197">
        <v>3</v>
      </c>
      <c r="G25" s="136">
        <v>4</v>
      </c>
      <c r="H25" s="136">
        <v>5</v>
      </c>
    </row>
    <row r="26" spans="1:8" ht="21.75" customHeight="1">
      <c r="A26" s="198">
        <v>1</v>
      </c>
      <c r="B26" s="199" t="s">
        <v>1083</v>
      </c>
      <c r="C26" s="200"/>
      <c r="D26" s="201">
        <f t="shared" ref="D26:E26" si="0">SUM(D27+D169)</f>
        <v>0</v>
      </c>
      <c r="E26" s="201">
        <f t="shared" si="0"/>
        <v>0</v>
      </c>
      <c r="F26" s="201">
        <f>SUM(F27+F169)</f>
        <v>0</v>
      </c>
      <c r="G26" s="140" t="e">
        <f>SUM(E26/D26)</f>
        <v>#DIV/0!</v>
      </c>
      <c r="H26" s="140" t="e">
        <f>SUM(E26/F26)</f>
        <v>#DIV/0!</v>
      </c>
    </row>
    <row r="27" spans="1:8" ht="20.25" customHeight="1">
      <c r="A27" s="202">
        <v>2</v>
      </c>
      <c r="B27" s="199" t="s">
        <v>1084</v>
      </c>
      <c r="C27" s="200">
        <v>614000</v>
      </c>
      <c r="D27" s="201">
        <f t="shared" ref="D27:E27" si="1">SUM(D28+D71+D98+D114+D138+D162+D165)</f>
        <v>0</v>
      </c>
      <c r="E27" s="201">
        <f t="shared" si="1"/>
        <v>0</v>
      </c>
      <c r="F27" s="201">
        <f>SUM(F28+F71+F98+F114+F138+F162+F165)</f>
        <v>0</v>
      </c>
      <c r="G27" s="140" t="e">
        <f t="shared" ref="G27:G90" si="2">SUM(E27/D27)</f>
        <v>#DIV/0!</v>
      </c>
      <c r="H27" s="140" t="e">
        <f t="shared" ref="H27:H90" si="3">SUM(E27/F27)</f>
        <v>#DIV/0!</v>
      </c>
    </row>
    <row r="28" spans="1:8" ht="28.5" customHeight="1">
      <c r="A28" s="203">
        <v>3</v>
      </c>
      <c r="B28" s="204" t="s">
        <v>1085</v>
      </c>
      <c r="C28" s="200">
        <v>614100</v>
      </c>
      <c r="D28" s="201">
        <f>SUM(D29+D36+D45+D52+D60+D63+D69)</f>
        <v>0</v>
      </c>
      <c r="E28" s="201">
        <f>SUM(E29+E36+E45+E52+E60+E63+E69)</f>
        <v>0</v>
      </c>
      <c r="F28" s="201">
        <f>SUM(F29+F36+F45+F52+F60+F63+F69)</f>
        <v>0</v>
      </c>
      <c r="G28" s="140" t="e">
        <f t="shared" si="2"/>
        <v>#DIV/0!</v>
      </c>
      <c r="H28" s="140" t="e">
        <f t="shared" si="3"/>
        <v>#DIV/0!</v>
      </c>
    </row>
    <row r="29" spans="1:8">
      <c r="A29" s="198">
        <v>4</v>
      </c>
      <c r="B29" s="205" t="s">
        <v>1086</v>
      </c>
      <c r="C29" s="206">
        <v>614110</v>
      </c>
      <c r="D29" s="207">
        <f>SUM(D30:D35)</f>
        <v>0</v>
      </c>
      <c r="E29" s="207">
        <f>SUM(E30:E35)</f>
        <v>0</v>
      </c>
      <c r="F29" s="207">
        <f>SUM(F30:F35)</f>
        <v>0</v>
      </c>
      <c r="G29" s="145" t="e">
        <f t="shared" si="2"/>
        <v>#DIV/0!</v>
      </c>
      <c r="H29" s="145" t="e">
        <f t="shared" si="3"/>
        <v>#DIV/0!</v>
      </c>
    </row>
    <row r="30" spans="1:8">
      <c r="A30" s="202">
        <v>5</v>
      </c>
      <c r="B30" s="148" t="s">
        <v>1087</v>
      </c>
      <c r="C30" s="206">
        <v>614111</v>
      </c>
      <c r="D30" s="207"/>
      <c r="E30" s="207"/>
      <c r="F30" s="207"/>
      <c r="G30" s="145" t="e">
        <f t="shared" si="2"/>
        <v>#DIV/0!</v>
      </c>
      <c r="H30" s="145" t="e">
        <f t="shared" si="3"/>
        <v>#DIV/0!</v>
      </c>
    </row>
    <row r="31" spans="1:8">
      <c r="A31" s="203">
        <v>6</v>
      </c>
      <c r="B31" s="148" t="s">
        <v>1088</v>
      </c>
      <c r="C31" s="206">
        <v>614112</v>
      </c>
      <c r="D31" s="207" t="s">
        <v>1016</v>
      </c>
      <c r="E31" s="207"/>
      <c r="F31" s="207"/>
      <c r="G31" s="145" t="e">
        <f t="shared" si="2"/>
        <v>#VALUE!</v>
      </c>
      <c r="H31" s="145" t="e">
        <f t="shared" si="3"/>
        <v>#DIV/0!</v>
      </c>
    </row>
    <row r="32" spans="1:8">
      <c r="A32" s="198">
        <v>7</v>
      </c>
      <c r="B32" s="148" t="s">
        <v>1089</v>
      </c>
      <c r="C32" s="206">
        <v>614113</v>
      </c>
      <c r="D32" s="207"/>
      <c r="E32" s="207"/>
      <c r="F32" s="207"/>
      <c r="G32" s="145" t="e">
        <f t="shared" si="2"/>
        <v>#DIV/0!</v>
      </c>
      <c r="H32" s="145" t="e">
        <f t="shared" si="3"/>
        <v>#DIV/0!</v>
      </c>
    </row>
    <row r="33" spans="1:8">
      <c r="A33" s="202">
        <v>8</v>
      </c>
      <c r="B33" s="148" t="s">
        <v>1090</v>
      </c>
      <c r="C33" s="206">
        <v>614114</v>
      </c>
      <c r="D33" s="207"/>
      <c r="E33" s="207"/>
      <c r="F33" s="207"/>
      <c r="G33" s="145" t="e">
        <f t="shared" si="2"/>
        <v>#DIV/0!</v>
      </c>
      <c r="H33" s="145" t="e">
        <f t="shared" si="3"/>
        <v>#DIV/0!</v>
      </c>
    </row>
    <row r="34" spans="1:8">
      <c r="A34" s="203">
        <v>9</v>
      </c>
      <c r="B34" s="148" t="s">
        <v>1091</v>
      </c>
      <c r="C34" s="206">
        <v>614115</v>
      </c>
      <c r="D34" s="207"/>
      <c r="E34" s="207"/>
      <c r="F34" s="207"/>
      <c r="G34" s="145" t="e">
        <f t="shared" si="2"/>
        <v>#DIV/0!</v>
      </c>
      <c r="H34" s="145" t="e">
        <f t="shared" si="3"/>
        <v>#DIV/0!</v>
      </c>
    </row>
    <row r="35" spans="1:8">
      <c r="A35" s="198">
        <v>10</v>
      </c>
      <c r="B35" s="148" t="s">
        <v>1092</v>
      </c>
      <c r="C35" s="206">
        <v>614116</v>
      </c>
      <c r="D35" s="207"/>
      <c r="E35" s="563"/>
      <c r="F35" s="563"/>
      <c r="G35" s="145" t="e">
        <f t="shared" si="2"/>
        <v>#DIV/0!</v>
      </c>
      <c r="H35" s="145" t="e">
        <f t="shared" si="3"/>
        <v>#DIV/0!</v>
      </c>
    </row>
    <row r="36" spans="1:8" ht="24">
      <c r="A36" s="202">
        <v>11</v>
      </c>
      <c r="B36" s="208" t="s">
        <v>1093</v>
      </c>
      <c r="C36" s="209">
        <v>614120</v>
      </c>
      <c r="D36" s="207"/>
      <c r="E36" s="207"/>
      <c r="F36" s="207">
        <f>SUM(F37:F44)</f>
        <v>0</v>
      </c>
      <c r="G36" s="145" t="e">
        <f t="shared" si="2"/>
        <v>#DIV/0!</v>
      </c>
      <c r="H36" s="145" t="e">
        <f t="shared" si="3"/>
        <v>#DIV/0!</v>
      </c>
    </row>
    <row r="37" spans="1:8">
      <c r="A37" s="203">
        <v>12</v>
      </c>
      <c r="B37" s="210" t="s">
        <v>1094</v>
      </c>
      <c r="C37" s="211">
        <v>614121</v>
      </c>
      <c r="D37" s="207"/>
      <c r="E37" s="207"/>
      <c r="F37" s="207"/>
      <c r="G37" s="145" t="e">
        <f t="shared" si="2"/>
        <v>#DIV/0!</v>
      </c>
      <c r="H37" s="145" t="e">
        <f t="shared" si="3"/>
        <v>#DIV/0!</v>
      </c>
    </row>
    <row r="38" spans="1:8">
      <c r="A38" s="198">
        <v>13</v>
      </c>
      <c r="B38" s="210" t="s">
        <v>1095</v>
      </c>
      <c r="C38" s="211">
        <v>614122</v>
      </c>
      <c r="D38" s="207"/>
      <c r="E38" s="207"/>
      <c r="F38" s="207"/>
      <c r="G38" s="145" t="e">
        <f t="shared" si="2"/>
        <v>#DIV/0!</v>
      </c>
      <c r="H38" s="145" t="e">
        <f t="shared" si="3"/>
        <v>#DIV/0!</v>
      </c>
    </row>
    <row r="39" spans="1:8">
      <c r="A39" s="202">
        <v>14</v>
      </c>
      <c r="B39" s="210" t="s">
        <v>1096</v>
      </c>
      <c r="C39" s="211">
        <v>614123</v>
      </c>
      <c r="D39" s="207"/>
      <c r="E39" s="207"/>
      <c r="F39" s="207"/>
      <c r="G39" s="145" t="e">
        <f t="shared" si="2"/>
        <v>#DIV/0!</v>
      </c>
      <c r="H39" s="145" t="e">
        <f t="shared" si="3"/>
        <v>#DIV/0!</v>
      </c>
    </row>
    <row r="40" spans="1:8">
      <c r="A40" s="203">
        <v>15</v>
      </c>
      <c r="B40" s="121" t="s">
        <v>1097</v>
      </c>
      <c r="C40" s="212">
        <v>614124</v>
      </c>
      <c r="D40" s="207"/>
      <c r="E40" s="207"/>
      <c r="F40" s="207"/>
      <c r="G40" s="145" t="e">
        <f t="shared" si="2"/>
        <v>#DIV/0!</v>
      </c>
      <c r="H40" s="145" t="e">
        <f t="shared" si="3"/>
        <v>#DIV/0!</v>
      </c>
    </row>
    <row r="41" spans="1:8">
      <c r="A41" s="198">
        <v>16</v>
      </c>
      <c r="B41" s="121" t="s">
        <v>1098</v>
      </c>
      <c r="C41" s="212">
        <v>614125</v>
      </c>
      <c r="D41" s="207"/>
      <c r="E41" s="207"/>
      <c r="F41" s="207"/>
      <c r="G41" s="145" t="e">
        <f t="shared" si="2"/>
        <v>#DIV/0!</v>
      </c>
      <c r="H41" s="145" t="e">
        <f t="shared" si="3"/>
        <v>#DIV/0!</v>
      </c>
    </row>
    <row r="42" spans="1:8">
      <c r="A42" s="202">
        <v>17</v>
      </c>
      <c r="B42" s="121" t="s">
        <v>1099</v>
      </c>
      <c r="C42" s="212">
        <v>614126</v>
      </c>
      <c r="D42" s="207"/>
      <c r="E42" s="207"/>
      <c r="F42" s="207"/>
      <c r="G42" s="145" t="e">
        <f t="shared" si="2"/>
        <v>#DIV/0!</v>
      </c>
      <c r="H42" s="145" t="e">
        <f t="shared" si="3"/>
        <v>#DIV/0!</v>
      </c>
    </row>
    <row r="43" spans="1:8">
      <c r="A43" s="203">
        <v>18</v>
      </c>
      <c r="B43" s="121" t="s">
        <v>1100</v>
      </c>
      <c r="C43" s="212">
        <v>614127</v>
      </c>
      <c r="D43" s="207"/>
      <c r="E43" s="207"/>
      <c r="F43" s="207"/>
      <c r="G43" s="145" t="e">
        <f t="shared" si="2"/>
        <v>#DIV/0!</v>
      </c>
      <c r="H43" s="145" t="e">
        <f t="shared" si="3"/>
        <v>#DIV/0!</v>
      </c>
    </row>
    <row r="44" spans="1:8">
      <c r="A44" s="198">
        <v>19</v>
      </c>
      <c r="B44" s="121" t="s">
        <v>1101</v>
      </c>
      <c r="C44" s="212">
        <v>614128</v>
      </c>
      <c r="D44" s="207"/>
      <c r="E44" s="207"/>
      <c r="F44" s="207"/>
      <c r="G44" s="145" t="e">
        <f t="shared" si="2"/>
        <v>#DIV/0!</v>
      </c>
      <c r="H44" s="145" t="e">
        <f t="shared" si="3"/>
        <v>#DIV/0!</v>
      </c>
    </row>
    <row r="45" spans="1:8">
      <c r="A45" s="202">
        <v>20</v>
      </c>
      <c r="B45" s="94" t="s">
        <v>1102</v>
      </c>
      <c r="C45" s="213">
        <v>614140</v>
      </c>
      <c r="D45" s="207">
        <f>SUM(D46:D51)</f>
        <v>0</v>
      </c>
      <c r="E45" s="207">
        <f>SUM(E46:E51)</f>
        <v>0</v>
      </c>
      <c r="F45" s="207">
        <f>SUM(F46:F51)</f>
        <v>0</v>
      </c>
      <c r="G45" s="145" t="e">
        <f t="shared" si="2"/>
        <v>#DIV/0!</v>
      </c>
      <c r="H45" s="145" t="e">
        <f t="shared" si="3"/>
        <v>#DIV/0!</v>
      </c>
    </row>
    <row r="46" spans="1:8">
      <c r="A46" s="203">
        <v>21</v>
      </c>
      <c r="B46" s="121" t="s">
        <v>1103</v>
      </c>
      <c r="C46" s="211">
        <v>614141</v>
      </c>
      <c r="D46" s="207"/>
      <c r="E46" s="207"/>
      <c r="F46" s="207"/>
      <c r="G46" s="145" t="e">
        <f t="shared" si="2"/>
        <v>#DIV/0!</v>
      </c>
      <c r="H46" s="145" t="e">
        <f t="shared" si="3"/>
        <v>#DIV/0!</v>
      </c>
    </row>
    <row r="47" spans="1:8">
      <c r="A47" s="198">
        <v>22</v>
      </c>
      <c r="B47" s="214" t="s">
        <v>1104</v>
      </c>
      <c r="C47" s="215">
        <v>614142</v>
      </c>
      <c r="D47" s="207"/>
      <c r="E47" s="207"/>
      <c r="F47" s="207"/>
      <c r="G47" s="145" t="e">
        <f t="shared" si="2"/>
        <v>#DIV/0!</v>
      </c>
      <c r="H47" s="145" t="e">
        <f t="shared" si="3"/>
        <v>#DIV/0!</v>
      </c>
    </row>
    <row r="48" spans="1:8">
      <c r="A48" s="202">
        <v>23</v>
      </c>
      <c r="B48" s="214" t="s">
        <v>1105</v>
      </c>
      <c r="C48" s="215">
        <v>614143</v>
      </c>
      <c r="D48" s="207"/>
      <c r="E48" s="207"/>
      <c r="F48" s="207"/>
      <c r="G48" s="145" t="e">
        <f t="shared" si="2"/>
        <v>#DIV/0!</v>
      </c>
      <c r="H48" s="145" t="e">
        <f t="shared" si="3"/>
        <v>#DIV/0!</v>
      </c>
    </row>
    <row r="49" spans="1:8">
      <c r="A49" s="203">
        <v>24</v>
      </c>
      <c r="B49" s="214" t="s">
        <v>1106</v>
      </c>
      <c r="C49" s="215">
        <v>614144</v>
      </c>
      <c r="D49" s="207"/>
      <c r="E49" s="207"/>
      <c r="F49" s="207"/>
      <c r="G49" s="145" t="e">
        <f t="shared" si="2"/>
        <v>#DIV/0!</v>
      </c>
      <c r="H49" s="145" t="e">
        <f t="shared" si="3"/>
        <v>#DIV/0!</v>
      </c>
    </row>
    <row r="50" spans="1:8">
      <c r="A50" s="198">
        <v>25</v>
      </c>
      <c r="B50" s="121" t="s">
        <v>1107</v>
      </c>
      <c r="C50" s="212">
        <v>614145</v>
      </c>
      <c r="D50" s="207"/>
      <c r="E50" s="207"/>
      <c r="F50" s="207"/>
      <c r="G50" s="145" t="e">
        <f t="shared" si="2"/>
        <v>#DIV/0!</v>
      </c>
      <c r="H50" s="145" t="e">
        <f t="shared" si="3"/>
        <v>#DIV/0!</v>
      </c>
    </row>
    <row r="51" spans="1:8" ht="24">
      <c r="A51" s="202">
        <v>26</v>
      </c>
      <c r="B51" s="121" t="s">
        <v>1108</v>
      </c>
      <c r="C51" s="212">
        <v>614146</v>
      </c>
      <c r="D51" s="207"/>
      <c r="E51" s="207"/>
      <c r="F51" s="207"/>
      <c r="G51" s="145" t="e">
        <f t="shared" si="2"/>
        <v>#DIV/0!</v>
      </c>
      <c r="H51" s="145" t="e">
        <f t="shared" si="3"/>
        <v>#DIV/0!</v>
      </c>
    </row>
    <row r="52" spans="1:8" ht="17.25" customHeight="1">
      <c r="A52" s="203">
        <v>27</v>
      </c>
      <c r="B52" s="121" t="s">
        <v>1109</v>
      </c>
      <c r="C52" s="213">
        <v>614150</v>
      </c>
      <c r="D52" s="207">
        <f>SUM(D53:D59)</f>
        <v>0</v>
      </c>
      <c r="E52" s="207">
        <f>SUM(E53:E59)</f>
        <v>0</v>
      </c>
      <c r="F52" s="207">
        <f>SUM(F53:F59)</f>
        <v>0</v>
      </c>
      <c r="G52" s="145" t="e">
        <f t="shared" si="2"/>
        <v>#DIV/0!</v>
      </c>
      <c r="H52" s="145" t="e">
        <f t="shared" si="3"/>
        <v>#DIV/0!</v>
      </c>
    </row>
    <row r="53" spans="1:8" ht="17.25" customHeight="1">
      <c r="A53" s="198">
        <v>28</v>
      </c>
      <c r="B53" s="94" t="s">
        <v>1110</v>
      </c>
      <c r="C53" s="216">
        <v>614151</v>
      </c>
      <c r="D53" s="207"/>
      <c r="E53" s="207"/>
      <c r="F53" s="207"/>
      <c r="G53" s="145" t="e">
        <f t="shared" si="2"/>
        <v>#DIV/0!</v>
      </c>
      <c r="H53" s="145" t="e">
        <f t="shared" si="3"/>
        <v>#DIV/0!</v>
      </c>
    </row>
    <row r="54" spans="1:8" ht="24">
      <c r="A54" s="202">
        <v>29</v>
      </c>
      <c r="B54" s="121" t="s">
        <v>1111</v>
      </c>
      <c r="C54" s="212">
        <v>614152</v>
      </c>
      <c r="D54" s="207"/>
      <c r="E54" s="207"/>
      <c r="F54" s="207"/>
      <c r="G54" s="145" t="e">
        <f t="shared" si="2"/>
        <v>#DIV/0!</v>
      </c>
      <c r="H54" s="145" t="e">
        <f t="shared" si="3"/>
        <v>#DIV/0!</v>
      </c>
    </row>
    <row r="55" spans="1:8" ht="24">
      <c r="A55" s="203">
        <v>30</v>
      </c>
      <c r="B55" s="94" t="s">
        <v>1112</v>
      </c>
      <c r="C55" s="216">
        <v>614154</v>
      </c>
      <c r="D55" s="207"/>
      <c r="E55" s="207"/>
      <c r="F55" s="207"/>
      <c r="G55" s="145" t="e">
        <f t="shared" si="2"/>
        <v>#DIV/0!</v>
      </c>
      <c r="H55" s="145" t="e">
        <f t="shared" si="3"/>
        <v>#DIV/0!</v>
      </c>
    </row>
    <row r="56" spans="1:8" ht="24">
      <c r="A56" s="198">
        <v>31</v>
      </c>
      <c r="B56" s="94" t="s">
        <v>1113</v>
      </c>
      <c r="C56" s="216">
        <v>614155</v>
      </c>
      <c r="D56" s="207"/>
      <c r="E56" s="207"/>
      <c r="F56" s="207"/>
      <c r="G56" s="145" t="e">
        <f t="shared" si="2"/>
        <v>#DIV/0!</v>
      </c>
      <c r="H56" s="145" t="e">
        <f t="shared" si="3"/>
        <v>#DIV/0!</v>
      </c>
    </row>
    <row r="57" spans="1:8" ht="36">
      <c r="A57" s="202">
        <v>32</v>
      </c>
      <c r="B57" s="94" t="s">
        <v>1114</v>
      </c>
      <c r="C57" s="216">
        <v>614156</v>
      </c>
      <c r="D57" s="207"/>
      <c r="E57" s="207"/>
      <c r="F57" s="207"/>
      <c r="G57" s="145" t="e">
        <f t="shared" si="2"/>
        <v>#DIV/0!</v>
      </c>
      <c r="H57" s="145" t="e">
        <f t="shared" si="3"/>
        <v>#DIV/0!</v>
      </c>
    </row>
    <row r="58" spans="1:8" ht="36">
      <c r="A58" s="203">
        <v>33</v>
      </c>
      <c r="B58" s="94" t="s">
        <v>0</v>
      </c>
      <c r="C58" s="216">
        <v>614157</v>
      </c>
      <c r="D58" s="207"/>
      <c r="E58" s="207"/>
      <c r="F58" s="207"/>
      <c r="G58" s="145" t="e">
        <f t="shared" si="2"/>
        <v>#DIV/0!</v>
      </c>
      <c r="H58" s="145" t="e">
        <f t="shared" si="3"/>
        <v>#DIV/0!</v>
      </c>
    </row>
    <row r="59" spans="1:8">
      <c r="A59" s="198">
        <v>34</v>
      </c>
      <c r="B59" s="94" t="s">
        <v>1</v>
      </c>
      <c r="C59" s="216">
        <v>614159</v>
      </c>
      <c r="D59" s="207"/>
      <c r="E59" s="207"/>
      <c r="F59" s="207"/>
      <c r="G59" s="145" t="e">
        <f t="shared" si="2"/>
        <v>#DIV/0!</v>
      </c>
      <c r="H59" s="145" t="e">
        <f t="shared" si="3"/>
        <v>#DIV/0!</v>
      </c>
    </row>
    <row r="60" spans="1:8">
      <c r="A60" s="202">
        <v>35</v>
      </c>
      <c r="B60" s="94" t="s">
        <v>2</v>
      </c>
      <c r="C60" s="213">
        <v>614160</v>
      </c>
      <c r="D60" s="207">
        <f>SUM(D61:D62)</f>
        <v>0</v>
      </c>
      <c r="E60" s="207">
        <f>SUM(E61:E62)</f>
        <v>0</v>
      </c>
      <c r="F60" s="207">
        <f>SUM(F61:F62)</f>
        <v>0</v>
      </c>
      <c r="G60" s="145" t="e">
        <f t="shared" si="2"/>
        <v>#DIV/0!</v>
      </c>
      <c r="H60" s="145" t="e">
        <f t="shared" si="3"/>
        <v>#DIV/0!</v>
      </c>
    </row>
    <row r="61" spans="1:8">
      <c r="A61" s="203">
        <v>36</v>
      </c>
      <c r="B61" s="94" t="s">
        <v>3</v>
      </c>
      <c r="C61" s="216">
        <v>614161</v>
      </c>
      <c r="D61" s="207"/>
      <c r="E61" s="207"/>
      <c r="F61" s="207"/>
      <c r="G61" s="145" t="e">
        <f t="shared" si="2"/>
        <v>#DIV/0!</v>
      </c>
      <c r="H61" s="145" t="e">
        <f t="shared" si="3"/>
        <v>#DIV/0!</v>
      </c>
    </row>
    <row r="62" spans="1:8">
      <c r="A62" s="198">
        <v>37</v>
      </c>
      <c r="B62" s="94" t="s">
        <v>4</v>
      </c>
      <c r="C62" s="216">
        <v>614162</v>
      </c>
      <c r="D62" s="207"/>
      <c r="E62" s="207"/>
      <c r="F62" s="207"/>
      <c r="G62" s="145" t="e">
        <f t="shared" si="2"/>
        <v>#DIV/0!</v>
      </c>
      <c r="H62" s="145" t="e">
        <f t="shared" si="3"/>
        <v>#DIV/0!</v>
      </c>
    </row>
    <row r="63" spans="1:8">
      <c r="A63" s="202">
        <v>38</v>
      </c>
      <c r="B63" s="121" t="s">
        <v>5</v>
      </c>
      <c r="C63" s="213">
        <v>614170</v>
      </c>
      <c r="D63" s="207">
        <f>SUM(D64:D68)</f>
        <v>0</v>
      </c>
      <c r="E63" s="207">
        <f>SUM(E64:E68)</f>
        <v>0</v>
      </c>
      <c r="F63" s="207">
        <f>SUM(F64:F68)</f>
        <v>0</v>
      </c>
      <c r="G63" s="145" t="e">
        <f t="shared" si="2"/>
        <v>#DIV/0!</v>
      </c>
      <c r="H63" s="145" t="e">
        <f t="shared" si="3"/>
        <v>#DIV/0!</v>
      </c>
    </row>
    <row r="64" spans="1:8" ht="24">
      <c r="A64" s="203">
        <v>39</v>
      </c>
      <c r="B64" s="121" t="s">
        <v>6</v>
      </c>
      <c r="C64" s="212">
        <v>614171</v>
      </c>
      <c r="D64" s="207"/>
      <c r="E64" s="207"/>
      <c r="F64" s="207"/>
      <c r="G64" s="145" t="e">
        <f t="shared" si="2"/>
        <v>#DIV/0!</v>
      </c>
      <c r="H64" s="145" t="e">
        <f t="shared" si="3"/>
        <v>#DIV/0!</v>
      </c>
    </row>
    <row r="65" spans="1:8">
      <c r="A65" s="198">
        <v>40</v>
      </c>
      <c r="B65" s="94" t="s">
        <v>7</v>
      </c>
      <c r="C65" s="216">
        <v>614172</v>
      </c>
      <c r="D65" s="207"/>
      <c r="E65" s="207"/>
      <c r="F65" s="207"/>
      <c r="G65" s="145" t="e">
        <f t="shared" si="2"/>
        <v>#DIV/0!</v>
      </c>
      <c r="H65" s="145" t="e">
        <f t="shared" si="3"/>
        <v>#DIV/0!</v>
      </c>
    </row>
    <row r="66" spans="1:8" ht="24">
      <c r="A66" s="202">
        <v>41</v>
      </c>
      <c r="B66" s="94" t="s">
        <v>8</v>
      </c>
      <c r="C66" s="216">
        <v>614173</v>
      </c>
      <c r="D66" s="207"/>
      <c r="E66" s="207"/>
      <c r="F66" s="207"/>
      <c r="G66" s="145" t="e">
        <f t="shared" si="2"/>
        <v>#DIV/0!</v>
      </c>
      <c r="H66" s="145" t="e">
        <f t="shared" si="3"/>
        <v>#DIV/0!</v>
      </c>
    </row>
    <row r="67" spans="1:8">
      <c r="A67" s="203">
        <v>42</v>
      </c>
      <c r="B67" s="94" t="s">
        <v>9</v>
      </c>
      <c r="C67" s="216">
        <v>614174</v>
      </c>
      <c r="D67" s="207"/>
      <c r="E67" s="207"/>
      <c r="F67" s="207"/>
      <c r="G67" s="145" t="e">
        <f t="shared" si="2"/>
        <v>#DIV/0!</v>
      </c>
      <c r="H67" s="145" t="e">
        <f t="shared" si="3"/>
        <v>#DIV/0!</v>
      </c>
    </row>
    <row r="68" spans="1:8">
      <c r="A68" s="198">
        <v>43</v>
      </c>
      <c r="B68" s="94" t="s">
        <v>10</v>
      </c>
      <c r="C68" s="216">
        <v>614175</v>
      </c>
      <c r="D68" s="207"/>
      <c r="E68" s="207"/>
      <c r="F68" s="207"/>
      <c r="G68" s="145" t="e">
        <f t="shared" si="2"/>
        <v>#DIV/0!</v>
      </c>
      <c r="H68" s="145" t="e">
        <f t="shared" si="3"/>
        <v>#DIV/0!</v>
      </c>
    </row>
    <row r="69" spans="1:8">
      <c r="A69" s="202">
        <v>44</v>
      </c>
      <c r="B69" s="121" t="s">
        <v>11</v>
      </c>
      <c r="C69" s="209">
        <v>614180</v>
      </c>
      <c r="D69" s="207">
        <f>SUM(D70)</f>
        <v>0</v>
      </c>
      <c r="E69" s="207">
        <f>SUM(E70)</f>
        <v>0</v>
      </c>
      <c r="F69" s="207">
        <f>SUM(F70)</f>
        <v>0</v>
      </c>
      <c r="G69" s="145" t="e">
        <f t="shared" si="2"/>
        <v>#DIV/0!</v>
      </c>
      <c r="H69" s="145" t="e">
        <f t="shared" si="3"/>
        <v>#DIV/0!</v>
      </c>
    </row>
    <row r="70" spans="1:8">
      <c r="A70" s="203">
        <v>45</v>
      </c>
      <c r="B70" s="121" t="s">
        <v>12</v>
      </c>
      <c r="C70" s="212">
        <v>614181</v>
      </c>
      <c r="D70" s="207"/>
      <c r="E70" s="207"/>
      <c r="F70" s="207"/>
      <c r="G70" s="145" t="e">
        <f t="shared" si="2"/>
        <v>#DIV/0!</v>
      </c>
      <c r="H70" s="145" t="e">
        <f t="shared" si="3"/>
        <v>#DIV/0!</v>
      </c>
    </row>
    <row r="71" spans="1:8" ht="18.75" customHeight="1">
      <c r="A71" s="198">
        <v>46</v>
      </c>
      <c r="B71" s="217" t="s">
        <v>13</v>
      </c>
      <c r="C71" s="218">
        <v>614200</v>
      </c>
      <c r="D71" s="201">
        <f>SUM(D72+D76+D82+D89+D93)</f>
        <v>0</v>
      </c>
      <c r="E71" s="201">
        <f>SUM(E72+E76+E82+E89+E93)</f>
        <v>0</v>
      </c>
      <c r="F71" s="201">
        <f>SUM(F72+F76+F82+F89+F93)</f>
        <v>0</v>
      </c>
      <c r="G71" s="140" t="e">
        <f t="shared" si="2"/>
        <v>#DIV/0!</v>
      </c>
      <c r="H71" s="140" t="e">
        <f t="shared" si="3"/>
        <v>#DIV/0!</v>
      </c>
    </row>
    <row r="72" spans="1:8" ht="24">
      <c r="A72" s="202">
        <v>47</v>
      </c>
      <c r="B72" s="219" t="s">
        <v>14</v>
      </c>
      <c r="C72" s="206">
        <v>614210</v>
      </c>
      <c r="D72" s="207">
        <f>SUM(D73:D75)</f>
        <v>0</v>
      </c>
      <c r="E72" s="207">
        <f>SUM(E73:E75)</f>
        <v>0</v>
      </c>
      <c r="F72" s="207">
        <f>SUM(F73:F75)</f>
        <v>0</v>
      </c>
      <c r="G72" s="145" t="e">
        <f t="shared" si="2"/>
        <v>#DIV/0!</v>
      </c>
      <c r="H72" s="145" t="e">
        <f t="shared" si="3"/>
        <v>#DIV/0!</v>
      </c>
    </row>
    <row r="73" spans="1:8">
      <c r="A73" s="203">
        <v>48</v>
      </c>
      <c r="B73" s="219" t="s">
        <v>15</v>
      </c>
      <c r="C73" s="206">
        <v>614211</v>
      </c>
      <c r="D73" s="207"/>
      <c r="E73" s="207"/>
      <c r="F73" s="207"/>
      <c r="G73" s="145" t="e">
        <f t="shared" si="2"/>
        <v>#DIV/0!</v>
      </c>
      <c r="H73" s="145" t="e">
        <f t="shared" si="3"/>
        <v>#DIV/0!</v>
      </c>
    </row>
    <row r="74" spans="1:8">
      <c r="A74" s="198">
        <v>49</v>
      </c>
      <c r="B74" s="219" t="s">
        <v>16</v>
      </c>
      <c r="C74" s="206">
        <v>614212</v>
      </c>
      <c r="D74" s="207"/>
      <c r="E74" s="207"/>
      <c r="F74" s="207"/>
      <c r="G74" s="145" t="e">
        <f t="shared" si="2"/>
        <v>#DIV/0!</v>
      </c>
      <c r="H74" s="145" t="e">
        <f t="shared" si="3"/>
        <v>#DIV/0!</v>
      </c>
    </row>
    <row r="75" spans="1:8" ht="24">
      <c r="A75" s="202">
        <v>50</v>
      </c>
      <c r="B75" s="219" t="s">
        <v>17</v>
      </c>
      <c r="C75" s="206">
        <v>614219</v>
      </c>
      <c r="D75" s="207"/>
      <c r="E75" s="207"/>
      <c r="F75" s="207"/>
      <c r="G75" s="145" t="e">
        <f t="shared" si="2"/>
        <v>#DIV/0!</v>
      </c>
      <c r="H75" s="145" t="e">
        <f t="shared" si="3"/>
        <v>#DIV/0!</v>
      </c>
    </row>
    <row r="76" spans="1:8" ht="24">
      <c r="A76" s="203">
        <v>51</v>
      </c>
      <c r="B76" s="220" t="s">
        <v>18</v>
      </c>
      <c r="C76" s="206">
        <v>614220</v>
      </c>
      <c r="D76" s="207">
        <f>SUM(D77+D78+D79+D80+D81)</f>
        <v>0</v>
      </c>
      <c r="E76" s="207">
        <f>SUM(E77+E78+E79+E80+E81)</f>
        <v>0</v>
      </c>
      <c r="F76" s="207">
        <f>SUM(F77+F78+F79+F80+F81)</f>
        <v>0</v>
      </c>
      <c r="G76" s="145" t="e">
        <f t="shared" si="2"/>
        <v>#DIV/0!</v>
      </c>
      <c r="H76" s="145" t="e">
        <f t="shared" si="3"/>
        <v>#DIV/0!</v>
      </c>
    </row>
    <row r="77" spans="1:8">
      <c r="A77" s="198">
        <v>52</v>
      </c>
      <c r="B77" s="219" t="s">
        <v>19</v>
      </c>
      <c r="C77" s="206">
        <v>614221</v>
      </c>
      <c r="D77" s="207"/>
      <c r="E77" s="207"/>
      <c r="F77" s="207"/>
      <c r="G77" s="145" t="e">
        <f t="shared" si="2"/>
        <v>#DIV/0!</v>
      </c>
      <c r="H77" s="145" t="e">
        <f t="shared" si="3"/>
        <v>#DIV/0!</v>
      </c>
    </row>
    <row r="78" spans="1:8">
      <c r="A78" s="202">
        <v>53</v>
      </c>
      <c r="B78" s="219" t="s">
        <v>20</v>
      </c>
      <c r="C78" s="206">
        <v>614222</v>
      </c>
      <c r="D78" s="207"/>
      <c r="E78" s="207"/>
      <c r="F78" s="207"/>
      <c r="G78" s="145" t="e">
        <f t="shared" si="2"/>
        <v>#DIV/0!</v>
      </c>
      <c r="H78" s="145" t="e">
        <f t="shared" si="3"/>
        <v>#DIV/0!</v>
      </c>
    </row>
    <row r="79" spans="1:8">
      <c r="A79" s="203">
        <v>54</v>
      </c>
      <c r="B79" s="219" t="s">
        <v>21</v>
      </c>
      <c r="C79" s="206">
        <v>614223</v>
      </c>
      <c r="D79" s="207"/>
      <c r="E79" s="207"/>
      <c r="F79" s="207"/>
      <c r="G79" s="145" t="e">
        <f t="shared" si="2"/>
        <v>#DIV/0!</v>
      </c>
      <c r="H79" s="145" t="e">
        <f t="shared" si="3"/>
        <v>#DIV/0!</v>
      </c>
    </row>
    <row r="80" spans="1:8">
      <c r="A80" s="198">
        <v>55</v>
      </c>
      <c r="B80" s="94" t="s">
        <v>22</v>
      </c>
      <c r="C80" s="206">
        <v>614225</v>
      </c>
      <c r="D80" s="207"/>
      <c r="E80" s="207"/>
      <c r="F80" s="207"/>
      <c r="G80" s="145" t="e">
        <f t="shared" si="2"/>
        <v>#DIV/0!</v>
      </c>
      <c r="H80" s="145" t="e">
        <f t="shared" si="3"/>
        <v>#DIV/0!</v>
      </c>
    </row>
    <row r="81" spans="1:8" ht="24">
      <c r="A81" s="202">
        <v>56</v>
      </c>
      <c r="B81" s="219" t="s">
        <v>23</v>
      </c>
      <c r="C81" s="206">
        <v>614229</v>
      </c>
      <c r="D81" s="207"/>
      <c r="E81" s="207"/>
      <c r="F81" s="207"/>
      <c r="G81" s="145" t="e">
        <f t="shared" si="2"/>
        <v>#DIV/0!</v>
      </c>
      <c r="H81" s="145" t="e">
        <f t="shared" si="3"/>
        <v>#DIV/0!</v>
      </c>
    </row>
    <row r="82" spans="1:8">
      <c r="A82" s="203">
        <v>57</v>
      </c>
      <c r="B82" s="219" t="s">
        <v>24</v>
      </c>
      <c r="C82" s="206">
        <v>614230</v>
      </c>
      <c r="D82" s="207">
        <f>SUM(D83:D88)</f>
        <v>0</v>
      </c>
      <c r="E82" s="207">
        <f>SUM(E83:E88)</f>
        <v>0</v>
      </c>
      <c r="F82" s="207">
        <f>SUM(F83:F88)</f>
        <v>0</v>
      </c>
      <c r="G82" s="145" t="e">
        <f t="shared" si="2"/>
        <v>#DIV/0!</v>
      </c>
      <c r="H82" s="145" t="e">
        <f t="shared" si="3"/>
        <v>#DIV/0!</v>
      </c>
    </row>
    <row r="83" spans="1:8">
      <c r="A83" s="198">
        <v>58</v>
      </c>
      <c r="B83" s="219" t="s">
        <v>25</v>
      </c>
      <c r="C83" s="206">
        <v>614231</v>
      </c>
      <c r="D83" s="207"/>
      <c r="E83" s="207"/>
      <c r="F83" s="207"/>
      <c r="G83" s="145" t="e">
        <f t="shared" si="2"/>
        <v>#DIV/0!</v>
      </c>
      <c r="H83" s="145" t="e">
        <f t="shared" si="3"/>
        <v>#DIV/0!</v>
      </c>
    </row>
    <row r="84" spans="1:8" ht="24">
      <c r="A84" s="202">
        <v>59</v>
      </c>
      <c r="B84" s="219" t="s">
        <v>26</v>
      </c>
      <c r="C84" s="206">
        <v>614232</v>
      </c>
      <c r="D84" s="207"/>
      <c r="E84" s="207"/>
      <c r="F84" s="207"/>
      <c r="G84" s="145" t="e">
        <f t="shared" si="2"/>
        <v>#DIV/0!</v>
      </c>
      <c r="H84" s="145" t="e">
        <f t="shared" si="3"/>
        <v>#DIV/0!</v>
      </c>
    </row>
    <row r="85" spans="1:8">
      <c r="A85" s="203">
        <v>60</v>
      </c>
      <c r="B85" s="219" t="s">
        <v>27</v>
      </c>
      <c r="C85" s="206">
        <v>614233</v>
      </c>
      <c r="D85" s="207"/>
      <c r="E85" s="207"/>
      <c r="F85" s="207"/>
      <c r="G85" s="145" t="e">
        <f t="shared" si="2"/>
        <v>#DIV/0!</v>
      </c>
      <c r="H85" s="145" t="e">
        <f t="shared" si="3"/>
        <v>#DIV/0!</v>
      </c>
    </row>
    <row r="86" spans="1:8">
      <c r="A86" s="198">
        <v>61</v>
      </c>
      <c r="B86" s="219" t="s">
        <v>28</v>
      </c>
      <c r="C86" s="206">
        <v>614234</v>
      </c>
      <c r="D86" s="207"/>
      <c r="E86" s="207"/>
      <c r="F86" s="207"/>
      <c r="G86" s="145" t="e">
        <f t="shared" si="2"/>
        <v>#DIV/0!</v>
      </c>
      <c r="H86" s="145" t="e">
        <f t="shared" si="3"/>
        <v>#DIV/0!</v>
      </c>
    </row>
    <row r="87" spans="1:8">
      <c r="A87" s="202">
        <v>62</v>
      </c>
      <c r="B87" s="219" t="s">
        <v>29</v>
      </c>
      <c r="C87" s="221">
        <v>614235</v>
      </c>
      <c r="D87" s="207"/>
      <c r="E87" s="207"/>
      <c r="F87" s="207"/>
      <c r="G87" s="145" t="e">
        <f t="shared" si="2"/>
        <v>#DIV/0!</v>
      </c>
      <c r="H87" s="145" t="e">
        <f t="shared" si="3"/>
        <v>#DIV/0!</v>
      </c>
    </row>
    <row r="88" spans="1:8">
      <c r="A88" s="203">
        <v>63</v>
      </c>
      <c r="B88" s="219" t="s">
        <v>30</v>
      </c>
      <c r="C88" s="206">
        <v>614239</v>
      </c>
      <c r="D88" s="222"/>
      <c r="E88" s="207"/>
      <c r="F88" s="207"/>
      <c r="G88" s="145" t="e">
        <f t="shared" si="2"/>
        <v>#DIV/0!</v>
      </c>
      <c r="H88" s="145" t="e">
        <f t="shared" si="3"/>
        <v>#DIV/0!</v>
      </c>
    </row>
    <row r="89" spans="1:8" ht="24">
      <c r="A89" s="198">
        <v>64</v>
      </c>
      <c r="B89" s="223" t="s">
        <v>31</v>
      </c>
      <c r="C89" s="224">
        <v>614240</v>
      </c>
      <c r="D89" s="207">
        <f>SUM(D90:D92)</f>
        <v>0</v>
      </c>
      <c r="E89" s="207">
        <f>SUM(E90:E92)</f>
        <v>0</v>
      </c>
      <c r="F89" s="207">
        <f>SUM(F90:F92)</f>
        <v>0</v>
      </c>
      <c r="G89" s="145" t="e">
        <f t="shared" si="2"/>
        <v>#DIV/0!</v>
      </c>
      <c r="H89" s="145" t="e">
        <f t="shared" si="3"/>
        <v>#DIV/0!</v>
      </c>
    </row>
    <row r="90" spans="1:8">
      <c r="A90" s="202">
        <v>65</v>
      </c>
      <c r="B90" s="223" t="s">
        <v>32</v>
      </c>
      <c r="C90" s="224">
        <v>614241</v>
      </c>
      <c r="D90" s="207"/>
      <c r="E90" s="207"/>
      <c r="F90" s="207"/>
      <c r="G90" s="145" t="e">
        <f t="shared" si="2"/>
        <v>#DIV/0!</v>
      </c>
      <c r="H90" s="145" t="e">
        <f t="shared" si="3"/>
        <v>#DIV/0!</v>
      </c>
    </row>
    <row r="91" spans="1:8">
      <c r="A91" s="203">
        <v>66</v>
      </c>
      <c r="B91" s="214" t="s">
        <v>33</v>
      </c>
      <c r="C91" s="224">
        <v>614242</v>
      </c>
      <c r="D91" s="207"/>
      <c r="E91" s="207"/>
      <c r="F91" s="207"/>
      <c r="G91" s="145" t="e">
        <f t="shared" ref="G91:G154" si="4">SUM(E91/D91)</f>
        <v>#DIV/0!</v>
      </c>
      <c r="H91" s="145" t="e">
        <f t="shared" ref="H91:H154" si="5">SUM(E91/F91)</f>
        <v>#DIV/0!</v>
      </c>
    </row>
    <row r="92" spans="1:8">
      <c r="A92" s="198">
        <v>67</v>
      </c>
      <c r="B92" s="214" t="s">
        <v>34</v>
      </c>
      <c r="C92" s="224">
        <v>614243</v>
      </c>
      <c r="D92" s="207"/>
      <c r="E92" s="207"/>
      <c r="F92" s="207"/>
      <c r="G92" s="145" t="e">
        <f t="shared" si="4"/>
        <v>#DIV/0!</v>
      </c>
      <c r="H92" s="145" t="e">
        <f t="shared" si="5"/>
        <v>#DIV/0!</v>
      </c>
    </row>
    <row r="93" spans="1:8" ht="24">
      <c r="A93" s="202">
        <v>68</v>
      </c>
      <c r="B93" s="214" t="s">
        <v>35</v>
      </c>
      <c r="C93" s="224">
        <v>614250</v>
      </c>
      <c r="D93" s="207">
        <f>SUM(D94:D97)</f>
        <v>0</v>
      </c>
      <c r="E93" s="207">
        <f>SUM(E94:E97)</f>
        <v>0</v>
      </c>
      <c r="F93" s="207">
        <f>SUM(F94:F97)</f>
        <v>0</v>
      </c>
      <c r="G93" s="145" t="e">
        <f t="shared" si="4"/>
        <v>#DIV/0!</v>
      </c>
      <c r="H93" s="145" t="e">
        <f t="shared" si="5"/>
        <v>#DIV/0!</v>
      </c>
    </row>
    <row r="94" spans="1:8" ht="24">
      <c r="A94" s="203">
        <v>69</v>
      </c>
      <c r="B94" s="225" t="s">
        <v>36</v>
      </c>
      <c r="C94" s="216">
        <v>614251</v>
      </c>
      <c r="D94" s="207"/>
      <c r="E94" s="207"/>
      <c r="F94" s="207"/>
      <c r="G94" s="145" t="e">
        <f t="shared" si="4"/>
        <v>#DIV/0!</v>
      </c>
      <c r="H94" s="145" t="e">
        <f t="shared" si="5"/>
        <v>#DIV/0!</v>
      </c>
    </row>
    <row r="95" spans="1:8" ht="24">
      <c r="A95" s="198">
        <v>70</v>
      </c>
      <c r="B95" s="225" t="s">
        <v>37</v>
      </c>
      <c r="C95" s="216">
        <v>614252</v>
      </c>
      <c r="D95" s="207"/>
      <c r="E95" s="207"/>
      <c r="F95" s="207"/>
      <c r="G95" s="145" t="e">
        <f t="shared" si="4"/>
        <v>#DIV/0!</v>
      </c>
      <c r="H95" s="145" t="e">
        <f t="shared" si="5"/>
        <v>#DIV/0!</v>
      </c>
    </row>
    <row r="96" spans="1:8">
      <c r="A96" s="202">
        <v>71</v>
      </c>
      <c r="B96" s="225" t="s">
        <v>38</v>
      </c>
      <c r="C96" s="216">
        <v>614253</v>
      </c>
      <c r="D96" s="207"/>
      <c r="E96" s="207"/>
      <c r="F96" s="207"/>
      <c r="G96" s="145" t="e">
        <f t="shared" si="4"/>
        <v>#DIV/0!</v>
      </c>
      <c r="H96" s="145" t="e">
        <f t="shared" si="5"/>
        <v>#DIV/0!</v>
      </c>
    </row>
    <row r="97" spans="1:8" ht="24">
      <c r="A97" s="203">
        <v>72</v>
      </c>
      <c r="B97" s="214" t="s">
        <v>39</v>
      </c>
      <c r="C97" s="216">
        <v>614259</v>
      </c>
      <c r="D97" s="207"/>
      <c r="E97" s="207"/>
      <c r="F97" s="207"/>
      <c r="G97" s="145" t="e">
        <f t="shared" si="4"/>
        <v>#DIV/0!</v>
      </c>
      <c r="H97" s="145" t="e">
        <f t="shared" si="5"/>
        <v>#DIV/0!</v>
      </c>
    </row>
    <row r="98" spans="1:8" ht="24">
      <c r="A98" s="226">
        <v>73</v>
      </c>
      <c r="B98" s="204" t="s">
        <v>40</v>
      </c>
      <c r="C98" s="200">
        <v>614300</v>
      </c>
      <c r="D98" s="201">
        <f>SUM(D99+D102+D110)</f>
        <v>0</v>
      </c>
      <c r="E98" s="201">
        <f>SUM(E99+E102+E110)</f>
        <v>0</v>
      </c>
      <c r="F98" s="201">
        <f>SUM(F99+F102+F110)</f>
        <v>0</v>
      </c>
      <c r="G98" s="140" t="e">
        <f t="shared" si="4"/>
        <v>#DIV/0!</v>
      </c>
      <c r="H98" s="140" t="e">
        <f t="shared" si="5"/>
        <v>#DIV/0!</v>
      </c>
    </row>
    <row r="99" spans="1:8">
      <c r="A99" s="202">
        <v>74</v>
      </c>
      <c r="B99" s="227" t="s">
        <v>41</v>
      </c>
      <c r="C99" s="224">
        <v>614310</v>
      </c>
      <c r="D99" s="207">
        <f>SUM(D100:D101)</f>
        <v>0</v>
      </c>
      <c r="E99" s="207">
        <f>SUM(E100:E101)</f>
        <v>0</v>
      </c>
      <c r="F99" s="207">
        <f>SUM(F100:F101)</f>
        <v>0</v>
      </c>
      <c r="G99" s="145" t="e">
        <f t="shared" si="4"/>
        <v>#DIV/0!</v>
      </c>
      <c r="H99" s="145" t="e">
        <f t="shared" si="5"/>
        <v>#DIV/0!</v>
      </c>
    </row>
    <row r="100" spans="1:8">
      <c r="A100" s="203">
        <v>75</v>
      </c>
      <c r="B100" s="148" t="s">
        <v>997</v>
      </c>
      <c r="C100" s="228">
        <v>614311</v>
      </c>
      <c r="D100" s="207"/>
      <c r="E100" s="207"/>
      <c r="F100" s="207"/>
      <c r="G100" s="145" t="e">
        <f t="shared" si="4"/>
        <v>#DIV/0!</v>
      </c>
      <c r="H100" s="145" t="e">
        <f t="shared" si="5"/>
        <v>#DIV/0!</v>
      </c>
    </row>
    <row r="101" spans="1:8">
      <c r="A101" s="198">
        <v>76</v>
      </c>
      <c r="B101" s="214" t="s">
        <v>42</v>
      </c>
      <c r="C101" s="216">
        <v>614319</v>
      </c>
      <c r="D101" s="207"/>
      <c r="E101" s="207"/>
      <c r="F101" s="207"/>
      <c r="G101" s="145" t="e">
        <f t="shared" si="4"/>
        <v>#DIV/0!</v>
      </c>
      <c r="H101" s="145" t="e">
        <f t="shared" si="5"/>
        <v>#DIV/0!</v>
      </c>
    </row>
    <row r="102" spans="1:8" ht="24">
      <c r="A102" s="202">
        <v>77</v>
      </c>
      <c r="B102" s="227" t="s">
        <v>43</v>
      </c>
      <c r="C102" s="224">
        <v>614320</v>
      </c>
      <c r="D102" s="207">
        <f>SUM(D103:D109)</f>
        <v>0</v>
      </c>
      <c r="E102" s="207">
        <f>SUM(E103:E109)</f>
        <v>0</v>
      </c>
      <c r="F102" s="207">
        <f>SUM(F103:F109)</f>
        <v>0</v>
      </c>
      <c r="G102" s="145" t="e">
        <f t="shared" si="4"/>
        <v>#DIV/0!</v>
      </c>
      <c r="H102" s="145" t="e">
        <f t="shared" si="5"/>
        <v>#DIV/0!</v>
      </c>
    </row>
    <row r="103" spans="1:8" ht="24">
      <c r="A103" s="203">
        <v>78</v>
      </c>
      <c r="B103" s="94" t="s">
        <v>44</v>
      </c>
      <c r="C103" s="216">
        <v>614321</v>
      </c>
      <c r="D103" s="207"/>
      <c r="E103" s="207"/>
      <c r="F103" s="207"/>
      <c r="G103" s="145" t="e">
        <f t="shared" si="4"/>
        <v>#DIV/0!</v>
      </c>
      <c r="H103" s="145" t="e">
        <f t="shared" si="5"/>
        <v>#DIV/0!</v>
      </c>
    </row>
    <row r="104" spans="1:8">
      <c r="A104" s="198">
        <v>79</v>
      </c>
      <c r="B104" s="210" t="s">
        <v>45</v>
      </c>
      <c r="C104" s="211">
        <v>614322</v>
      </c>
      <c r="D104" s="207"/>
      <c r="E104" s="207"/>
      <c r="F104" s="207"/>
      <c r="G104" s="145" t="e">
        <f t="shared" si="4"/>
        <v>#DIV/0!</v>
      </c>
      <c r="H104" s="145" t="e">
        <f t="shared" si="5"/>
        <v>#DIV/0!</v>
      </c>
    </row>
    <row r="105" spans="1:8">
      <c r="A105" s="202">
        <v>80</v>
      </c>
      <c r="B105" s="94" t="s">
        <v>46</v>
      </c>
      <c r="C105" s="216">
        <v>614323</v>
      </c>
      <c r="D105" s="207"/>
      <c r="E105" s="207"/>
      <c r="F105" s="207"/>
      <c r="G105" s="145" t="e">
        <f t="shared" si="4"/>
        <v>#DIV/0!</v>
      </c>
      <c r="H105" s="145" t="e">
        <f t="shared" si="5"/>
        <v>#DIV/0!</v>
      </c>
    </row>
    <row r="106" spans="1:8">
      <c r="A106" s="203">
        <v>81</v>
      </c>
      <c r="B106" s="94" t="s">
        <v>47</v>
      </c>
      <c r="C106" s="216">
        <v>614324</v>
      </c>
      <c r="D106" s="207"/>
      <c r="E106" s="207"/>
      <c r="F106" s="207"/>
      <c r="G106" s="145" t="e">
        <f t="shared" si="4"/>
        <v>#DIV/0!</v>
      </c>
      <c r="H106" s="145" t="e">
        <f t="shared" si="5"/>
        <v>#DIV/0!</v>
      </c>
    </row>
    <row r="107" spans="1:8" ht="24">
      <c r="A107" s="198">
        <v>82</v>
      </c>
      <c r="B107" s="94" t="s">
        <v>48</v>
      </c>
      <c r="C107" s="216">
        <v>614325</v>
      </c>
      <c r="D107" s="207"/>
      <c r="E107" s="207"/>
      <c r="F107" s="207"/>
      <c r="G107" s="145" t="e">
        <f t="shared" si="4"/>
        <v>#DIV/0!</v>
      </c>
      <c r="H107" s="145" t="e">
        <f t="shared" si="5"/>
        <v>#DIV/0!</v>
      </c>
    </row>
    <row r="108" spans="1:8">
      <c r="A108" s="202">
        <v>83</v>
      </c>
      <c r="B108" s="94" t="s">
        <v>49</v>
      </c>
      <c r="C108" s="216">
        <v>614328</v>
      </c>
      <c r="D108" s="207"/>
      <c r="E108" s="207"/>
      <c r="F108" s="207"/>
      <c r="G108" s="145" t="e">
        <f t="shared" si="4"/>
        <v>#DIV/0!</v>
      </c>
      <c r="H108" s="145" t="e">
        <f t="shared" si="5"/>
        <v>#DIV/0!</v>
      </c>
    </row>
    <row r="109" spans="1:8">
      <c r="A109" s="203">
        <v>84</v>
      </c>
      <c r="B109" s="94" t="s">
        <v>50</v>
      </c>
      <c r="C109" s="216">
        <v>614329</v>
      </c>
      <c r="D109" s="207"/>
      <c r="E109" s="207"/>
      <c r="F109" s="207"/>
      <c r="G109" s="145" t="e">
        <f t="shared" si="4"/>
        <v>#DIV/0!</v>
      </c>
      <c r="H109" s="145" t="e">
        <f t="shared" si="5"/>
        <v>#DIV/0!</v>
      </c>
    </row>
    <row r="110" spans="1:8">
      <c r="A110" s="229">
        <v>85</v>
      </c>
      <c r="B110" s="121" t="s">
        <v>51</v>
      </c>
      <c r="C110" s="224">
        <v>614330</v>
      </c>
      <c r="D110" s="207">
        <f>SUM(D111:D113)</f>
        <v>0</v>
      </c>
      <c r="E110" s="207">
        <f>SUM(E111:E113)</f>
        <v>0</v>
      </c>
      <c r="F110" s="207">
        <f>SUM(F111:F113)</f>
        <v>0</v>
      </c>
      <c r="G110" s="145" t="e">
        <f t="shared" si="4"/>
        <v>#DIV/0!</v>
      </c>
      <c r="H110" s="145" t="e">
        <f t="shared" si="5"/>
        <v>#DIV/0!</v>
      </c>
    </row>
    <row r="111" spans="1:8" ht="24">
      <c r="A111" s="202">
        <v>86</v>
      </c>
      <c r="B111" s="94" t="s">
        <v>52</v>
      </c>
      <c r="C111" s="216">
        <v>614331</v>
      </c>
      <c r="D111" s="207"/>
      <c r="E111" s="207"/>
      <c r="F111" s="207"/>
      <c r="G111" s="145" t="e">
        <f t="shared" si="4"/>
        <v>#DIV/0!</v>
      </c>
      <c r="H111" s="145" t="e">
        <f t="shared" si="5"/>
        <v>#DIV/0!</v>
      </c>
    </row>
    <row r="112" spans="1:8" ht="24">
      <c r="A112" s="203">
        <v>87</v>
      </c>
      <c r="B112" s="94" t="s">
        <v>53</v>
      </c>
      <c r="C112" s="216">
        <v>614332</v>
      </c>
      <c r="D112" s="207"/>
      <c r="E112" s="207"/>
      <c r="F112" s="207"/>
      <c r="G112" s="145" t="e">
        <f t="shared" si="4"/>
        <v>#DIV/0!</v>
      </c>
      <c r="H112" s="145" t="e">
        <f t="shared" si="5"/>
        <v>#DIV/0!</v>
      </c>
    </row>
    <row r="113" spans="1:8" ht="24">
      <c r="A113" s="198">
        <v>88</v>
      </c>
      <c r="B113" s="94" t="s">
        <v>54</v>
      </c>
      <c r="C113" s="216">
        <v>614333</v>
      </c>
      <c r="D113" s="207"/>
      <c r="E113" s="207"/>
      <c r="F113" s="207"/>
      <c r="G113" s="145" t="e">
        <f t="shared" si="4"/>
        <v>#DIV/0!</v>
      </c>
      <c r="H113" s="145" t="e">
        <f t="shared" si="5"/>
        <v>#DIV/0!</v>
      </c>
    </row>
    <row r="114" spans="1:8" ht="18.75" customHeight="1">
      <c r="A114" s="202">
        <v>89</v>
      </c>
      <c r="B114" s="204" t="s">
        <v>55</v>
      </c>
      <c r="C114" s="200">
        <v>614400</v>
      </c>
      <c r="D114" s="201">
        <f>SUM(D115+D124+D131)</f>
        <v>0</v>
      </c>
      <c r="E114" s="201">
        <f>SUM(E115+E124+E131)</f>
        <v>0</v>
      </c>
      <c r="F114" s="201">
        <f>SUM(F115+F124+F131)</f>
        <v>0</v>
      </c>
      <c r="G114" s="140" t="e">
        <f t="shared" si="4"/>
        <v>#DIV/0!</v>
      </c>
      <c r="H114" s="140" t="e">
        <f t="shared" si="5"/>
        <v>#DIV/0!</v>
      </c>
    </row>
    <row r="115" spans="1:8">
      <c r="A115" s="203">
        <v>90</v>
      </c>
      <c r="B115" s="223" t="s">
        <v>56</v>
      </c>
      <c r="C115" s="224">
        <v>614410</v>
      </c>
      <c r="D115" s="207">
        <f>SUM(D116:D123)</f>
        <v>0</v>
      </c>
      <c r="E115" s="207">
        <f>SUM(E116:E123)</f>
        <v>0</v>
      </c>
      <c r="F115" s="207">
        <f>SUM(F116:F123)</f>
        <v>0</v>
      </c>
      <c r="G115" s="145" t="e">
        <f t="shared" si="4"/>
        <v>#DIV/0!</v>
      </c>
      <c r="H115" s="145" t="e">
        <f t="shared" si="5"/>
        <v>#DIV/0!</v>
      </c>
    </row>
    <row r="116" spans="1:8">
      <c r="A116" s="198">
        <v>91</v>
      </c>
      <c r="B116" s="148" t="s">
        <v>998</v>
      </c>
      <c r="C116" s="228">
        <v>614411</v>
      </c>
      <c r="D116" s="207"/>
      <c r="E116" s="207"/>
      <c r="F116" s="207"/>
      <c r="G116" s="145" t="e">
        <f t="shared" si="4"/>
        <v>#DIV/0!</v>
      </c>
      <c r="H116" s="145" t="e">
        <f t="shared" si="5"/>
        <v>#DIV/0!</v>
      </c>
    </row>
    <row r="117" spans="1:8">
      <c r="A117" s="202">
        <v>92</v>
      </c>
      <c r="B117" s="210" t="s">
        <v>57</v>
      </c>
      <c r="C117" s="211">
        <v>614413</v>
      </c>
      <c r="D117" s="207"/>
      <c r="E117" s="207"/>
      <c r="F117" s="207"/>
      <c r="G117" s="145" t="e">
        <f t="shared" si="4"/>
        <v>#DIV/0!</v>
      </c>
      <c r="H117" s="145" t="e">
        <f t="shared" si="5"/>
        <v>#DIV/0!</v>
      </c>
    </row>
    <row r="118" spans="1:8">
      <c r="A118" s="203">
        <v>93</v>
      </c>
      <c r="B118" s="210" t="s">
        <v>58</v>
      </c>
      <c r="C118" s="211">
        <v>614414</v>
      </c>
      <c r="D118" s="207"/>
      <c r="E118" s="207"/>
      <c r="F118" s="207"/>
      <c r="G118" s="145" t="e">
        <f t="shared" si="4"/>
        <v>#DIV/0!</v>
      </c>
      <c r="H118" s="145" t="e">
        <f t="shared" si="5"/>
        <v>#DIV/0!</v>
      </c>
    </row>
    <row r="119" spans="1:8">
      <c r="A119" s="198">
        <v>94</v>
      </c>
      <c r="B119" s="210" t="s">
        <v>59</v>
      </c>
      <c r="C119" s="211">
        <v>614415</v>
      </c>
      <c r="D119" s="207"/>
      <c r="E119" s="207"/>
      <c r="F119" s="207"/>
      <c r="G119" s="145" t="e">
        <f t="shared" si="4"/>
        <v>#DIV/0!</v>
      </c>
      <c r="H119" s="145" t="e">
        <f t="shared" si="5"/>
        <v>#DIV/0!</v>
      </c>
    </row>
    <row r="120" spans="1:8">
      <c r="A120" s="202">
        <v>95</v>
      </c>
      <c r="B120" s="94" t="s">
        <v>60</v>
      </c>
      <c r="C120" s="216">
        <v>614416</v>
      </c>
      <c r="D120" s="207"/>
      <c r="E120" s="207"/>
      <c r="F120" s="207"/>
      <c r="G120" s="145" t="e">
        <f t="shared" si="4"/>
        <v>#DIV/0!</v>
      </c>
      <c r="H120" s="145" t="e">
        <f t="shared" si="5"/>
        <v>#DIV/0!</v>
      </c>
    </row>
    <row r="121" spans="1:8">
      <c r="A121" s="203">
        <v>96</v>
      </c>
      <c r="B121" s="94" t="s">
        <v>61</v>
      </c>
      <c r="C121" s="216">
        <v>614417</v>
      </c>
      <c r="D121" s="207"/>
      <c r="E121" s="207"/>
      <c r="F121" s="207"/>
      <c r="G121" s="145" t="e">
        <f t="shared" si="4"/>
        <v>#DIV/0!</v>
      </c>
      <c r="H121" s="145" t="e">
        <f t="shared" si="5"/>
        <v>#DIV/0!</v>
      </c>
    </row>
    <row r="122" spans="1:8">
      <c r="A122" s="198">
        <v>97</v>
      </c>
      <c r="B122" s="94" t="s">
        <v>62</v>
      </c>
      <c r="C122" s="216">
        <v>614418</v>
      </c>
      <c r="D122" s="207"/>
      <c r="E122" s="207"/>
      <c r="F122" s="207"/>
      <c r="G122" s="145" t="e">
        <f t="shared" si="4"/>
        <v>#DIV/0!</v>
      </c>
      <c r="H122" s="145" t="e">
        <f t="shared" si="5"/>
        <v>#DIV/0!</v>
      </c>
    </row>
    <row r="123" spans="1:8">
      <c r="A123" s="202">
        <v>98</v>
      </c>
      <c r="B123" s="94" t="s">
        <v>63</v>
      </c>
      <c r="C123" s="216">
        <v>614419</v>
      </c>
      <c r="D123" s="207"/>
      <c r="E123" s="207"/>
      <c r="F123" s="207"/>
      <c r="G123" s="145" t="e">
        <f t="shared" si="4"/>
        <v>#DIV/0!</v>
      </c>
      <c r="H123" s="145" t="e">
        <f t="shared" si="5"/>
        <v>#DIV/0!</v>
      </c>
    </row>
    <row r="124" spans="1:8" ht="24">
      <c r="A124" s="203">
        <v>99</v>
      </c>
      <c r="B124" s="94" t="s">
        <v>64</v>
      </c>
      <c r="C124" s="216">
        <v>614420</v>
      </c>
      <c r="D124" s="207">
        <f>SUM(D125:D130)</f>
        <v>0</v>
      </c>
      <c r="E124" s="207">
        <f>SUM(E125:E130)</f>
        <v>0</v>
      </c>
      <c r="F124" s="207">
        <f>SUM(F125:F130)</f>
        <v>0</v>
      </c>
      <c r="G124" s="145" t="e">
        <f t="shared" si="4"/>
        <v>#DIV/0!</v>
      </c>
      <c r="H124" s="145" t="e">
        <f t="shared" si="5"/>
        <v>#DIV/0!</v>
      </c>
    </row>
    <row r="125" spans="1:8">
      <c r="A125" s="198">
        <v>100</v>
      </c>
      <c r="B125" s="94" t="s">
        <v>65</v>
      </c>
      <c r="C125" s="216">
        <v>614423</v>
      </c>
      <c r="D125" s="207"/>
      <c r="E125" s="207"/>
      <c r="F125" s="207"/>
      <c r="G125" s="145" t="e">
        <f t="shared" si="4"/>
        <v>#DIV/0!</v>
      </c>
      <c r="H125" s="145" t="e">
        <f t="shared" si="5"/>
        <v>#DIV/0!</v>
      </c>
    </row>
    <row r="126" spans="1:8">
      <c r="A126" s="202">
        <v>101</v>
      </c>
      <c r="B126" s="94" t="s">
        <v>66</v>
      </c>
      <c r="C126" s="216">
        <v>614424</v>
      </c>
      <c r="D126" s="207"/>
      <c r="E126" s="207"/>
      <c r="F126" s="207"/>
      <c r="G126" s="145" t="e">
        <f t="shared" si="4"/>
        <v>#DIV/0!</v>
      </c>
      <c r="H126" s="145" t="e">
        <f t="shared" si="5"/>
        <v>#DIV/0!</v>
      </c>
    </row>
    <row r="127" spans="1:8">
      <c r="A127" s="203">
        <v>102</v>
      </c>
      <c r="B127" s="121" t="s">
        <v>67</v>
      </c>
      <c r="C127" s="216">
        <v>614426</v>
      </c>
      <c r="D127" s="207"/>
      <c r="E127" s="207"/>
      <c r="F127" s="207"/>
      <c r="G127" s="145" t="e">
        <f t="shared" si="4"/>
        <v>#DIV/0!</v>
      </c>
      <c r="H127" s="145" t="e">
        <f t="shared" si="5"/>
        <v>#DIV/0!</v>
      </c>
    </row>
    <row r="128" spans="1:8">
      <c r="A128" s="198">
        <v>103</v>
      </c>
      <c r="B128" s="121" t="s">
        <v>68</v>
      </c>
      <c r="C128" s="216">
        <v>614427</v>
      </c>
      <c r="D128" s="207"/>
      <c r="E128" s="207"/>
      <c r="F128" s="207"/>
      <c r="G128" s="145" t="e">
        <f t="shared" si="4"/>
        <v>#DIV/0!</v>
      </c>
      <c r="H128" s="145" t="e">
        <f t="shared" si="5"/>
        <v>#DIV/0!</v>
      </c>
    </row>
    <row r="129" spans="1:8">
      <c r="A129" s="202">
        <v>104</v>
      </c>
      <c r="B129" s="121" t="s">
        <v>69</v>
      </c>
      <c r="C129" s="216">
        <v>614428</v>
      </c>
      <c r="D129" s="207"/>
      <c r="E129" s="207"/>
      <c r="F129" s="207"/>
      <c r="G129" s="145" t="e">
        <f t="shared" si="4"/>
        <v>#DIV/0!</v>
      </c>
      <c r="H129" s="145" t="e">
        <f t="shared" si="5"/>
        <v>#DIV/0!</v>
      </c>
    </row>
    <row r="130" spans="1:8">
      <c r="A130" s="203">
        <v>105</v>
      </c>
      <c r="B130" s="94" t="s">
        <v>70</v>
      </c>
      <c r="C130" s="216">
        <v>614429</v>
      </c>
      <c r="D130" s="207"/>
      <c r="E130" s="207"/>
      <c r="F130" s="207"/>
      <c r="G130" s="145" t="e">
        <f t="shared" si="4"/>
        <v>#DIV/0!</v>
      </c>
      <c r="H130" s="145" t="e">
        <f t="shared" si="5"/>
        <v>#DIV/0!</v>
      </c>
    </row>
    <row r="131" spans="1:8" ht="24">
      <c r="A131" s="198">
        <v>106</v>
      </c>
      <c r="B131" s="94" t="s">
        <v>71</v>
      </c>
      <c r="C131" s="216">
        <v>614430</v>
      </c>
      <c r="D131" s="207">
        <f>SUM(D132:D137)</f>
        <v>0</v>
      </c>
      <c r="E131" s="207">
        <f>SUM(E132:E137)</f>
        <v>0</v>
      </c>
      <c r="F131" s="207">
        <f>SUM(F132:F137)</f>
        <v>0</v>
      </c>
      <c r="G131" s="145" t="e">
        <f t="shared" si="4"/>
        <v>#DIV/0!</v>
      </c>
      <c r="H131" s="145" t="e">
        <f t="shared" si="5"/>
        <v>#DIV/0!</v>
      </c>
    </row>
    <row r="132" spans="1:8" ht="24">
      <c r="A132" s="202">
        <v>107</v>
      </c>
      <c r="B132" s="94" t="s">
        <v>72</v>
      </c>
      <c r="C132" s="216">
        <v>614431</v>
      </c>
      <c r="D132" s="207"/>
      <c r="E132" s="207"/>
      <c r="F132" s="207"/>
      <c r="G132" s="145" t="e">
        <f t="shared" si="4"/>
        <v>#DIV/0!</v>
      </c>
      <c r="H132" s="145" t="e">
        <f t="shared" si="5"/>
        <v>#DIV/0!</v>
      </c>
    </row>
    <row r="133" spans="1:8">
      <c r="A133" s="203">
        <v>108</v>
      </c>
      <c r="B133" s="94" t="s">
        <v>73</v>
      </c>
      <c r="C133" s="216">
        <v>614432</v>
      </c>
      <c r="D133" s="207"/>
      <c r="E133" s="207"/>
      <c r="F133" s="207"/>
      <c r="G133" s="145" t="e">
        <f t="shared" si="4"/>
        <v>#DIV/0!</v>
      </c>
      <c r="H133" s="145" t="e">
        <f t="shared" si="5"/>
        <v>#DIV/0!</v>
      </c>
    </row>
    <row r="134" spans="1:8">
      <c r="A134" s="198">
        <v>109</v>
      </c>
      <c r="B134" s="94" t="s">
        <v>74</v>
      </c>
      <c r="C134" s="216">
        <v>614433</v>
      </c>
      <c r="D134" s="207"/>
      <c r="E134" s="207"/>
      <c r="F134" s="207"/>
      <c r="G134" s="145" t="e">
        <f t="shared" si="4"/>
        <v>#DIV/0!</v>
      </c>
      <c r="H134" s="145" t="e">
        <f t="shared" si="5"/>
        <v>#DIV/0!</v>
      </c>
    </row>
    <row r="135" spans="1:8">
      <c r="A135" s="202">
        <v>110</v>
      </c>
      <c r="B135" s="94" t="s">
        <v>75</v>
      </c>
      <c r="C135" s="216">
        <v>614434</v>
      </c>
      <c r="D135" s="207"/>
      <c r="E135" s="207"/>
      <c r="F135" s="207"/>
      <c r="G135" s="145" t="e">
        <f t="shared" si="4"/>
        <v>#DIV/0!</v>
      </c>
      <c r="H135" s="145" t="e">
        <f t="shared" si="5"/>
        <v>#DIV/0!</v>
      </c>
    </row>
    <row r="136" spans="1:8">
      <c r="A136" s="203">
        <v>111</v>
      </c>
      <c r="B136" s="94" t="s">
        <v>76</v>
      </c>
      <c r="C136" s="216">
        <v>614435</v>
      </c>
      <c r="D136" s="207"/>
      <c r="E136" s="207"/>
      <c r="F136" s="207"/>
      <c r="G136" s="145" t="e">
        <f t="shared" si="4"/>
        <v>#DIV/0!</v>
      </c>
      <c r="H136" s="145" t="e">
        <f t="shared" si="5"/>
        <v>#DIV/0!</v>
      </c>
    </row>
    <row r="137" spans="1:8">
      <c r="A137" s="198">
        <v>112</v>
      </c>
      <c r="B137" s="94" t="s">
        <v>77</v>
      </c>
      <c r="C137" s="216">
        <v>614439</v>
      </c>
      <c r="D137" s="207"/>
      <c r="E137" s="207"/>
      <c r="F137" s="207"/>
      <c r="G137" s="145" t="e">
        <f t="shared" si="4"/>
        <v>#DIV/0!</v>
      </c>
      <c r="H137" s="145" t="e">
        <f t="shared" si="5"/>
        <v>#DIV/0!</v>
      </c>
    </row>
    <row r="138" spans="1:8" ht="24">
      <c r="A138" s="202">
        <v>113</v>
      </c>
      <c r="B138" s="204" t="s">
        <v>78</v>
      </c>
      <c r="C138" s="200">
        <v>614500</v>
      </c>
      <c r="D138" s="201">
        <f>SUM(D139+D148+D155)</f>
        <v>0</v>
      </c>
      <c r="E138" s="201">
        <f>SUM(E139+E148+E155)</f>
        <v>0</v>
      </c>
      <c r="F138" s="201">
        <f>SUM(F139+F148+F155)</f>
        <v>0</v>
      </c>
      <c r="G138" s="140" t="e">
        <f t="shared" si="4"/>
        <v>#DIV/0!</v>
      </c>
      <c r="H138" s="140" t="e">
        <f t="shared" si="5"/>
        <v>#DIV/0!</v>
      </c>
    </row>
    <row r="139" spans="1:8" ht="24">
      <c r="A139" s="203">
        <v>114</v>
      </c>
      <c r="B139" s="223" t="s">
        <v>79</v>
      </c>
      <c r="C139" s="224">
        <v>614510</v>
      </c>
      <c r="D139" s="207">
        <f>SUM(D140:D147)</f>
        <v>0</v>
      </c>
      <c r="E139" s="207">
        <f>SUM(E140:E147)</f>
        <v>0</v>
      </c>
      <c r="F139" s="207">
        <f>SUM(F140:F147)</f>
        <v>0</v>
      </c>
      <c r="G139" s="145" t="e">
        <f t="shared" si="4"/>
        <v>#DIV/0!</v>
      </c>
      <c r="H139" s="145" t="e">
        <f t="shared" si="5"/>
        <v>#DIV/0!</v>
      </c>
    </row>
    <row r="140" spans="1:8">
      <c r="A140" s="198">
        <v>115</v>
      </c>
      <c r="B140" s="148" t="s">
        <v>999</v>
      </c>
      <c r="C140" s="228">
        <v>614511</v>
      </c>
      <c r="D140" s="207"/>
      <c r="E140" s="207"/>
      <c r="F140" s="207"/>
      <c r="G140" s="145" t="e">
        <f t="shared" si="4"/>
        <v>#DIV/0!</v>
      </c>
      <c r="H140" s="145" t="e">
        <f t="shared" si="5"/>
        <v>#DIV/0!</v>
      </c>
    </row>
    <row r="141" spans="1:8">
      <c r="A141" s="202">
        <v>116</v>
      </c>
      <c r="B141" s="94" t="s">
        <v>59</v>
      </c>
      <c r="C141" s="216">
        <v>614513</v>
      </c>
      <c r="D141" s="207"/>
      <c r="E141" s="207"/>
      <c r="F141" s="207"/>
      <c r="G141" s="145" t="e">
        <f t="shared" si="4"/>
        <v>#DIV/0!</v>
      </c>
      <c r="H141" s="145" t="e">
        <f t="shared" si="5"/>
        <v>#DIV/0!</v>
      </c>
    </row>
    <row r="142" spans="1:8">
      <c r="A142" s="203">
        <v>117</v>
      </c>
      <c r="B142" s="94" t="s">
        <v>80</v>
      </c>
      <c r="C142" s="216">
        <v>614514</v>
      </c>
      <c r="D142" s="207"/>
      <c r="E142" s="207"/>
      <c r="F142" s="207"/>
      <c r="G142" s="145" t="e">
        <f t="shared" si="4"/>
        <v>#DIV/0!</v>
      </c>
      <c r="H142" s="145" t="e">
        <f t="shared" si="5"/>
        <v>#DIV/0!</v>
      </c>
    </row>
    <row r="143" spans="1:8">
      <c r="A143" s="198">
        <v>118</v>
      </c>
      <c r="B143" s="94" t="s">
        <v>81</v>
      </c>
      <c r="C143" s="216">
        <v>614515</v>
      </c>
      <c r="D143" s="207"/>
      <c r="E143" s="207"/>
      <c r="F143" s="207"/>
      <c r="G143" s="145" t="e">
        <f t="shared" si="4"/>
        <v>#DIV/0!</v>
      </c>
      <c r="H143" s="145" t="e">
        <f t="shared" si="5"/>
        <v>#DIV/0!</v>
      </c>
    </row>
    <row r="144" spans="1:8">
      <c r="A144" s="202">
        <v>119</v>
      </c>
      <c r="B144" s="94" t="s">
        <v>61</v>
      </c>
      <c r="C144" s="216">
        <v>614516</v>
      </c>
      <c r="D144" s="207"/>
      <c r="E144" s="207"/>
      <c r="F144" s="207"/>
      <c r="G144" s="145" t="e">
        <f t="shared" si="4"/>
        <v>#DIV/0!</v>
      </c>
      <c r="H144" s="145" t="e">
        <f t="shared" si="5"/>
        <v>#DIV/0!</v>
      </c>
    </row>
    <row r="145" spans="1:8">
      <c r="A145" s="203">
        <v>120</v>
      </c>
      <c r="B145" s="94" t="s">
        <v>82</v>
      </c>
      <c r="C145" s="216">
        <v>614517</v>
      </c>
      <c r="D145" s="207"/>
      <c r="E145" s="207"/>
      <c r="F145" s="207"/>
      <c r="G145" s="145" t="e">
        <f t="shared" si="4"/>
        <v>#DIV/0!</v>
      </c>
      <c r="H145" s="145" t="e">
        <f t="shared" si="5"/>
        <v>#DIV/0!</v>
      </c>
    </row>
    <row r="146" spans="1:8">
      <c r="A146" s="198">
        <v>121</v>
      </c>
      <c r="B146" s="94" t="s">
        <v>62</v>
      </c>
      <c r="C146" s="216">
        <v>614518</v>
      </c>
      <c r="D146" s="207"/>
      <c r="E146" s="207"/>
      <c r="F146" s="207"/>
      <c r="G146" s="145" t="e">
        <f t="shared" si="4"/>
        <v>#DIV/0!</v>
      </c>
      <c r="H146" s="145" t="e">
        <f t="shared" si="5"/>
        <v>#DIV/0!</v>
      </c>
    </row>
    <row r="147" spans="1:8" ht="24">
      <c r="A147" s="202">
        <v>122</v>
      </c>
      <c r="B147" s="94" t="s">
        <v>83</v>
      </c>
      <c r="C147" s="216">
        <v>614519</v>
      </c>
      <c r="D147" s="207"/>
      <c r="E147" s="207"/>
      <c r="F147" s="207"/>
      <c r="G147" s="145" t="e">
        <f t="shared" si="4"/>
        <v>#DIV/0!</v>
      </c>
      <c r="H147" s="145" t="e">
        <f t="shared" si="5"/>
        <v>#DIV/0!</v>
      </c>
    </row>
    <row r="148" spans="1:8" ht="24">
      <c r="A148" s="203">
        <v>123</v>
      </c>
      <c r="B148" s="230" t="s">
        <v>84</v>
      </c>
      <c r="C148" s="216">
        <v>614520</v>
      </c>
      <c r="D148" s="207">
        <f>SUM(D149:D154)</f>
        <v>0</v>
      </c>
      <c r="E148" s="207">
        <f>SUM(E149:E154)</f>
        <v>0</v>
      </c>
      <c r="F148" s="207">
        <f>SUM(F149:F154)</f>
        <v>0</v>
      </c>
      <c r="G148" s="145" t="e">
        <f t="shared" si="4"/>
        <v>#DIV/0!</v>
      </c>
      <c r="H148" s="145" t="e">
        <f t="shared" si="5"/>
        <v>#DIV/0!</v>
      </c>
    </row>
    <row r="149" spans="1:8" ht="18.75" customHeight="1">
      <c r="A149" s="198">
        <v>124</v>
      </c>
      <c r="B149" s="230" t="s">
        <v>85</v>
      </c>
      <c r="C149" s="215">
        <v>614521</v>
      </c>
      <c r="D149" s="207"/>
      <c r="E149" s="207"/>
      <c r="F149" s="207"/>
      <c r="G149" s="145" t="e">
        <f t="shared" si="4"/>
        <v>#DIV/0!</v>
      </c>
      <c r="H149" s="145" t="e">
        <f t="shared" si="5"/>
        <v>#DIV/0!</v>
      </c>
    </row>
    <row r="150" spans="1:8">
      <c r="A150" s="202">
        <v>125</v>
      </c>
      <c r="B150" s="230" t="s">
        <v>86</v>
      </c>
      <c r="C150" s="215">
        <v>614522</v>
      </c>
      <c r="D150" s="207"/>
      <c r="E150" s="207"/>
      <c r="F150" s="207"/>
      <c r="G150" s="145" t="e">
        <f t="shared" si="4"/>
        <v>#DIV/0!</v>
      </c>
      <c r="H150" s="145" t="e">
        <f t="shared" si="5"/>
        <v>#DIV/0!</v>
      </c>
    </row>
    <row r="151" spans="1:8" ht="24">
      <c r="A151" s="203">
        <v>126</v>
      </c>
      <c r="B151" s="230" t="s">
        <v>87</v>
      </c>
      <c r="C151" s="215">
        <v>614523</v>
      </c>
      <c r="D151" s="207"/>
      <c r="E151" s="207"/>
      <c r="F151" s="207"/>
      <c r="G151" s="145" t="e">
        <f t="shared" si="4"/>
        <v>#DIV/0!</v>
      </c>
      <c r="H151" s="145" t="e">
        <f t="shared" si="5"/>
        <v>#DIV/0!</v>
      </c>
    </row>
    <row r="152" spans="1:8" ht="24">
      <c r="A152" s="198">
        <v>127</v>
      </c>
      <c r="B152" s="230" t="s">
        <v>88</v>
      </c>
      <c r="C152" s="215">
        <v>614524</v>
      </c>
      <c r="D152" s="207"/>
      <c r="E152" s="207"/>
      <c r="F152" s="207"/>
      <c r="G152" s="145" t="e">
        <f t="shared" si="4"/>
        <v>#DIV/0!</v>
      </c>
      <c r="H152" s="145" t="e">
        <f t="shared" si="5"/>
        <v>#DIV/0!</v>
      </c>
    </row>
    <row r="153" spans="1:8">
      <c r="A153" s="202">
        <v>128</v>
      </c>
      <c r="B153" s="230" t="s">
        <v>89</v>
      </c>
      <c r="C153" s="215">
        <v>614525</v>
      </c>
      <c r="D153" s="207"/>
      <c r="E153" s="207"/>
      <c r="F153" s="207"/>
      <c r="G153" s="145" t="e">
        <f t="shared" si="4"/>
        <v>#DIV/0!</v>
      </c>
      <c r="H153" s="145" t="e">
        <f t="shared" si="5"/>
        <v>#DIV/0!</v>
      </c>
    </row>
    <row r="154" spans="1:8" ht="24">
      <c r="A154" s="203">
        <v>129</v>
      </c>
      <c r="B154" s="230" t="s">
        <v>90</v>
      </c>
      <c r="C154" s="215">
        <v>614526</v>
      </c>
      <c r="D154" s="207"/>
      <c r="E154" s="207"/>
      <c r="F154" s="207"/>
      <c r="G154" s="145" t="e">
        <f t="shared" si="4"/>
        <v>#DIV/0!</v>
      </c>
      <c r="H154" s="145" t="e">
        <f t="shared" si="5"/>
        <v>#DIV/0!</v>
      </c>
    </row>
    <row r="155" spans="1:8" ht="24">
      <c r="A155" s="198">
        <v>130</v>
      </c>
      <c r="B155" s="94" t="s">
        <v>91</v>
      </c>
      <c r="C155" s="215">
        <v>614530</v>
      </c>
      <c r="D155" s="207">
        <f>SUM(D156:D161)</f>
        <v>0</v>
      </c>
      <c r="E155" s="207">
        <f>SUM(E156:E161)</f>
        <v>0</v>
      </c>
      <c r="F155" s="207">
        <f>SUM(F156:F161)</f>
        <v>0</v>
      </c>
      <c r="G155" s="145" t="e">
        <f t="shared" ref="G155:G197" si="6">SUM(E155/D155)</f>
        <v>#DIV/0!</v>
      </c>
      <c r="H155" s="145" t="e">
        <f t="shared" ref="H155:H197" si="7">SUM(E155/F155)</f>
        <v>#DIV/0!</v>
      </c>
    </row>
    <row r="156" spans="1:8" ht="24">
      <c r="A156" s="202">
        <v>131</v>
      </c>
      <c r="B156" s="94" t="s">
        <v>72</v>
      </c>
      <c r="C156" s="212">
        <v>614531</v>
      </c>
      <c r="D156" s="207"/>
      <c r="E156" s="207"/>
      <c r="F156" s="207"/>
      <c r="G156" s="145" t="e">
        <f t="shared" si="6"/>
        <v>#DIV/0!</v>
      </c>
      <c r="H156" s="145" t="e">
        <f t="shared" si="7"/>
        <v>#DIV/0!</v>
      </c>
    </row>
    <row r="157" spans="1:8">
      <c r="A157" s="203">
        <v>132</v>
      </c>
      <c r="B157" s="94" t="s">
        <v>73</v>
      </c>
      <c r="C157" s="212">
        <v>614532</v>
      </c>
      <c r="D157" s="207"/>
      <c r="E157" s="207"/>
      <c r="F157" s="207"/>
      <c r="G157" s="145" t="e">
        <f t="shared" si="6"/>
        <v>#DIV/0!</v>
      </c>
      <c r="H157" s="145" t="e">
        <f t="shared" si="7"/>
        <v>#DIV/0!</v>
      </c>
    </row>
    <row r="158" spans="1:8">
      <c r="A158" s="198">
        <v>133</v>
      </c>
      <c r="B158" s="94" t="s">
        <v>74</v>
      </c>
      <c r="C158" s="212">
        <v>614533</v>
      </c>
      <c r="D158" s="207"/>
      <c r="E158" s="207"/>
      <c r="F158" s="207"/>
      <c r="G158" s="145" t="e">
        <f t="shared" si="6"/>
        <v>#DIV/0!</v>
      </c>
      <c r="H158" s="145" t="e">
        <f t="shared" si="7"/>
        <v>#DIV/0!</v>
      </c>
    </row>
    <row r="159" spans="1:8">
      <c r="A159" s="202">
        <v>134</v>
      </c>
      <c r="B159" s="94" t="s">
        <v>75</v>
      </c>
      <c r="C159" s="212">
        <v>614534</v>
      </c>
      <c r="D159" s="207"/>
      <c r="E159" s="207"/>
      <c r="F159" s="207"/>
      <c r="G159" s="145" t="e">
        <f t="shared" si="6"/>
        <v>#DIV/0!</v>
      </c>
      <c r="H159" s="145" t="e">
        <f t="shared" si="7"/>
        <v>#DIV/0!</v>
      </c>
    </row>
    <row r="160" spans="1:8">
      <c r="A160" s="203">
        <v>135</v>
      </c>
      <c r="B160" s="94" t="s">
        <v>76</v>
      </c>
      <c r="C160" s="212">
        <v>614535</v>
      </c>
      <c r="D160" s="207"/>
      <c r="E160" s="207"/>
      <c r="F160" s="207"/>
      <c r="G160" s="145" t="e">
        <f t="shared" si="6"/>
        <v>#DIV/0!</v>
      </c>
      <c r="H160" s="145" t="e">
        <f t="shared" si="7"/>
        <v>#DIV/0!</v>
      </c>
    </row>
    <row r="161" spans="1:8">
      <c r="A161" s="198">
        <v>136</v>
      </c>
      <c r="B161" s="94" t="s">
        <v>77</v>
      </c>
      <c r="C161" s="212">
        <v>614539</v>
      </c>
      <c r="D161" s="207"/>
      <c r="E161" s="207"/>
      <c r="F161" s="207"/>
      <c r="G161" s="145" t="e">
        <f t="shared" si="6"/>
        <v>#DIV/0!</v>
      </c>
      <c r="H161" s="145" t="e">
        <f t="shared" si="7"/>
        <v>#DIV/0!</v>
      </c>
    </row>
    <row r="162" spans="1:8" ht="18.75" customHeight="1">
      <c r="A162" s="202">
        <v>137</v>
      </c>
      <c r="B162" s="204" t="s">
        <v>92</v>
      </c>
      <c r="C162" s="231">
        <v>614600</v>
      </c>
      <c r="D162" s="201">
        <f t="shared" ref="D162:F163" si="8">SUM(D163)</f>
        <v>0</v>
      </c>
      <c r="E162" s="201">
        <f t="shared" si="8"/>
        <v>0</v>
      </c>
      <c r="F162" s="201">
        <f t="shared" si="8"/>
        <v>0</v>
      </c>
      <c r="G162" s="140" t="e">
        <f t="shared" si="6"/>
        <v>#DIV/0!</v>
      </c>
      <c r="H162" s="140" t="e">
        <f t="shared" si="7"/>
        <v>#DIV/0!</v>
      </c>
    </row>
    <row r="163" spans="1:8">
      <c r="A163" s="203">
        <v>138</v>
      </c>
      <c r="B163" s="227" t="s">
        <v>93</v>
      </c>
      <c r="C163" s="232">
        <v>614610</v>
      </c>
      <c r="D163" s="207">
        <f t="shared" si="8"/>
        <v>0</v>
      </c>
      <c r="E163" s="207">
        <f t="shared" si="8"/>
        <v>0</v>
      </c>
      <c r="F163" s="207">
        <f t="shared" si="8"/>
        <v>0</v>
      </c>
      <c r="G163" s="145" t="e">
        <f t="shared" si="6"/>
        <v>#DIV/0!</v>
      </c>
      <c r="H163" s="145" t="e">
        <f t="shared" si="7"/>
        <v>#DIV/0!</v>
      </c>
    </row>
    <row r="164" spans="1:8">
      <c r="A164" s="198">
        <v>139</v>
      </c>
      <c r="B164" s="227" t="s">
        <v>1000</v>
      </c>
      <c r="C164" s="224">
        <v>614611</v>
      </c>
      <c r="D164" s="207"/>
      <c r="E164" s="207"/>
      <c r="F164" s="207"/>
      <c r="G164" s="145" t="e">
        <f t="shared" si="6"/>
        <v>#DIV/0!</v>
      </c>
      <c r="H164" s="145" t="e">
        <f t="shared" si="7"/>
        <v>#DIV/0!</v>
      </c>
    </row>
    <row r="165" spans="1:8" ht="18.75" customHeight="1">
      <c r="A165" s="202">
        <v>140</v>
      </c>
      <c r="B165" s="204" t="s">
        <v>94</v>
      </c>
      <c r="C165" s="231">
        <v>614700</v>
      </c>
      <c r="D165" s="201">
        <f>SUM(D166+D167+D168)</f>
        <v>0</v>
      </c>
      <c r="E165" s="201">
        <f>SUM(E166+E167+E168)</f>
        <v>0</v>
      </c>
      <c r="F165" s="201">
        <f>SUM(F166+F167+F168)</f>
        <v>0</v>
      </c>
      <c r="G165" s="140" t="e">
        <f t="shared" si="6"/>
        <v>#DIV/0!</v>
      </c>
      <c r="H165" s="140" t="e">
        <f t="shared" si="7"/>
        <v>#DIV/0!</v>
      </c>
    </row>
    <row r="166" spans="1:8">
      <c r="A166" s="203">
        <v>141</v>
      </c>
      <c r="B166" s="148" t="s">
        <v>95</v>
      </c>
      <c r="C166" s="232">
        <v>614710</v>
      </c>
      <c r="D166" s="207"/>
      <c r="E166" s="207"/>
      <c r="F166" s="207"/>
      <c r="G166" s="145" t="e">
        <f t="shared" si="6"/>
        <v>#DIV/0!</v>
      </c>
      <c r="H166" s="145" t="e">
        <f t="shared" si="7"/>
        <v>#DIV/0!</v>
      </c>
    </row>
    <row r="167" spans="1:8">
      <c r="A167" s="198">
        <v>142</v>
      </c>
      <c r="B167" s="148" t="s">
        <v>96</v>
      </c>
      <c r="C167" s="232">
        <v>614720</v>
      </c>
      <c r="D167" s="207"/>
      <c r="E167" s="207"/>
      <c r="F167" s="207"/>
      <c r="G167" s="145" t="e">
        <f t="shared" si="6"/>
        <v>#DIV/0!</v>
      </c>
      <c r="H167" s="145" t="e">
        <f t="shared" si="7"/>
        <v>#DIV/0!</v>
      </c>
    </row>
    <row r="168" spans="1:8">
      <c r="A168" s="202">
        <v>143</v>
      </c>
      <c r="B168" s="148" t="s">
        <v>97</v>
      </c>
      <c r="C168" s="232">
        <v>614730</v>
      </c>
      <c r="D168" s="207"/>
      <c r="E168" s="207"/>
      <c r="F168" s="207"/>
      <c r="G168" s="145" t="e">
        <f t="shared" si="6"/>
        <v>#DIV/0!</v>
      </c>
      <c r="H168" s="145" t="e">
        <f t="shared" si="7"/>
        <v>#DIV/0!</v>
      </c>
    </row>
    <row r="169" spans="1:8" ht="19.5" customHeight="1">
      <c r="A169" s="203">
        <v>144</v>
      </c>
      <c r="B169" s="233" t="s">
        <v>98</v>
      </c>
      <c r="C169" s="231">
        <v>615000</v>
      </c>
      <c r="D169" s="201">
        <f>SUM(D171+D184+D186+D188)</f>
        <v>0</v>
      </c>
      <c r="E169" s="201">
        <f>SUM(E170+E184+E186+E188+E190+E192+E194)</f>
        <v>0</v>
      </c>
      <c r="F169" s="201">
        <f>SUM(F170+F184+F186+F188+F190+F192+F194)</f>
        <v>0</v>
      </c>
      <c r="G169" s="140" t="e">
        <f t="shared" si="6"/>
        <v>#DIV/0!</v>
      </c>
      <c r="H169" s="140" t="e">
        <f t="shared" si="7"/>
        <v>#DIV/0!</v>
      </c>
    </row>
    <row r="170" spans="1:8" ht="24">
      <c r="A170" s="198">
        <v>145</v>
      </c>
      <c r="B170" s="204" t="s">
        <v>99</v>
      </c>
      <c r="C170" s="234">
        <v>615100</v>
      </c>
      <c r="D170" s="235">
        <f>SUM(D171+D178+D182)</f>
        <v>0</v>
      </c>
      <c r="E170" s="235">
        <f>SUM(E171+E178+E182)</f>
        <v>0</v>
      </c>
      <c r="F170" s="235">
        <f>SUM(F171+F178+F182)</f>
        <v>0</v>
      </c>
      <c r="G170" s="140" t="e">
        <f t="shared" si="6"/>
        <v>#DIV/0!</v>
      </c>
      <c r="H170" s="140" t="e">
        <f t="shared" si="7"/>
        <v>#DIV/0!</v>
      </c>
    </row>
    <row r="171" spans="1:8" ht="24">
      <c r="A171" s="202">
        <v>146</v>
      </c>
      <c r="B171" s="219" t="s">
        <v>100</v>
      </c>
      <c r="C171" s="236">
        <v>615110</v>
      </c>
      <c r="D171" s="563">
        <f>SUM(D172:D177)</f>
        <v>0</v>
      </c>
      <c r="E171" s="563">
        <f>SUM(E172:E177)</f>
        <v>0</v>
      </c>
      <c r="F171" s="563">
        <f>SUM(F172:F177)</f>
        <v>0</v>
      </c>
      <c r="G171" s="145" t="e">
        <f t="shared" si="6"/>
        <v>#DIV/0!</v>
      </c>
      <c r="H171" s="145" t="e">
        <f t="shared" si="7"/>
        <v>#DIV/0!</v>
      </c>
    </row>
    <row r="172" spans="1:8">
      <c r="A172" s="203">
        <v>147</v>
      </c>
      <c r="B172" s="219" t="s">
        <v>101</v>
      </c>
      <c r="C172" s="236">
        <v>615111</v>
      </c>
      <c r="D172" s="207"/>
      <c r="E172" s="207"/>
      <c r="F172" s="207"/>
      <c r="G172" s="145" t="e">
        <f t="shared" si="6"/>
        <v>#DIV/0!</v>
      </c>
      <c r="H172" s="145" t="e">
        <f t="shared" si="7"/>
        <v>#DIV/0!</v>
      </c>
    </row>
    <row r="173" spans="1:8">
      <c r="A173" s="198">
        <v>148</v>
      </c>
      <c r="B173" s="219" t="s">
        <v>102</v>
      </c>
      <c r="C173" s="236">
        <v>615112</v>
      </c>
      <c r="D173" s="207"/>
      <c r="E173" s="207"/>
      <c r="F173" s="207"/>
      <c r="G173" s="145" t="e">
        <f t="shared" si="6"/>
        <v>#DIV/0!</v>
      </c>
      <c r="H173" s="145" t="e">
        <f t="shared" si="7"/>
        <v>#DIV/0!</v>
      </c>
    </row>
    <row r="174" spans="1:8">
      <c r="A174" s="202">
        <v>149</v>
      </c>
      <c r="B174" s="219" t="s">
        <v>103</v>
      </c>
      <c r="C174" s="236">
        <v>615113</v>
      </c>
      <c r="D174" s="207"/>
      <c r="E174" s="207"/>
      <c r="F174" s="207"/>
      <c r="G174" s="145" t="e">
        <f t="shared" si="6"/>
        <v>#DIV/0!</v>
      </c>
      <c r="H174" s="145" t="e">
        <f t="shared" si="7"/>
        <v>#DIV/0!</v>
      </c>
    </row>
    <row r="175" spans="1:8">
      <c r="A175" s="203">
        <v>150</v>
      </c>
      <c r="B175" s="219" t="s">
        <v>104</v>
      </c>
      <c r="C175" s="236">
        <v>615114</v>
      </c>
      <c r="D175" s="207"/>
      <c r="E175" s="207"/>
      <c r="F175" s="207"/>
      <c r="G175" s="145" t="e">
        <f t="shared" si="6"/>
        <v>#DIV/0!</v>
      </c>
      <c r="H175" s="145" t="e">
        <f t="shared" si="7"/>
        <v>#DIV/0!</v>
      </c>
    </row>
    <row r="176" spans="1:8">
      <c r="A176" s="198">
        <v>151</v>
      </c>
      <c r="B176" s="219" t="s">
        <v>105</v>
      </c>
      <c r="C176" s="236">
        <v>615115</v>
      </c>
      <c r="D176" s="207"/>
      <c r="E176" s="207"/>
      <c r="F176" s="207"/>
      <c r="G176" s="145" t="e">
        <f t="shared" si="6"/>
        <v>#DIV/0!</v>
      </c>
      <c r="H176" s="145" t="e">
        <f t="shared" si="7"/>
        <v>#DIV/0!</v>
      </c>
    </row>
    <row r="177" spans="1:8">
      <c r="A177" s="202">
        <v>152</v>
      </c>
      <c r="B177" s="219" t="s">
        <v>106</v>
      </c>
      <c r="C177" s="236">
        <v>615116</v>
      </c>
      <c r="D177" s="207"/>
      <c r="E177" s="207"/>
      <c r="F177" s="207"/>
      <c r="G177" s="145" t="e">
        <f t="shared" si="6"/>
        <v>#DIV/0!</v>
      </c>
      <c r="H177" s="145" t="e">
        <f t="shared" si="7"/>
        <v>#DIV/0!</v>
      </c>
    </row>
    <row r="178" spans="1:8">
      <c r="A178" s="203">
        <v>153</v>
      </c>
      <c r="B178" s="94" t="s">
        <v>107</v>
      </c>
      <c r="C178" s="236">
        <v>615120</v>
      </c>
      <c r="D178" s="207">
        <f>SUM(D179:D181)</f>
        <v>0</v>
      </c>
      <c r="E178" s="207">
        <f>SUM(E179:E181)</f>
        <v>0</v>
      </c>
      <c r="F178" s="207">
        <f>SUM(F179:F181)</f>
        <v>0</v>
      </c>
      <c r="G178" s="145" t="e">
        <f t="shared" si="6"/>
        <v>#DIV/0!</v>
      </c>
      <c r="H178" s="145" t="e">
        <f t="shared" si="7"/>
        <v>#DIV/0!</v>
      </c>
    </row>
    <row r="179" spans="1:8">
      <c r="A179" s="198">
        <v>154</v>
      </c>
      <c r="B179" s="94" t="s">
        <v>108</v>
      </c>
      <c r="C179" s="216">
        <v>615121</v>
      </c>
      <c r="D179" s="207"/>
      <c r="E179" s="207"/>
      <c r="F179" s="207"/>
      <c r="G179" s="145" t="e">
        <f t="shared" si="6"/>
        <v>#DIV/0!</v>
      </c>
      <c r="H179" s="145" t="e">
        <f t="shared" si="7"/>
        <v>#DIV/0!</v>
      </c>
    </row>
    <row r="180" spans="1:8" ht="24">
      <c r="A180" s="202">
        <v>155</v>
      </c>
      <c r="B180" s="94" t="s">
        <v>109</v>
      </c>
      <c r="C180" s="216">
        <v>615122</v>
      </c>
      <c r="D180" s="207"/>
      <c r="E180" s="207"/>
      <c r="F180" s="207"/>
      <c r="G180" s="145" t="e">
        <f t="shared" si="6"/>
        <v>#DIV/0!</v>
      </c>
      <c r="H180" s="145" t="e">
        <f t="shared" si="7"/>
        <v>#DIV/0!</v>
      </c>
    </row>
    <row r="181" spans="1:8" ht="24">
      <c r="A181" s="203">
        <v>156</v>
      </c>
      <c r="B181" s="94" t="s">
        <v>110</v>
      </c>
      <c r="C181" s="216">
        <v>615123</v>
      </c>
      <c r="D181" s="207"/>
      <c r="E181" s="207"/>
      <c r="F181" s="207"/>
      <c r="G181" s="145" t="e">
        <f t="shared" si="6"/>
        <v>#DIV/0!</v>
      </c>
      <c r="H181" s="145" t="e">
        <f t="shared" si="7"/>
        <v>#DIV/0!</v>
      </c>
    </row>
    <row r="182" spans="1:8" ht="14.25" customHeight="1">
      <c r="A182" s="198">
        <v>157</v>
      </c>
      <c r="B182" s="121" t="s">
        <v>111</v>
      </c>
      <c r="C182" s="212">
        <v>615130</v>
      </c>
      <c r="D182" s="207">
        <f>SUM(D183)</f>
        <v>0</v>
      </c>
      <c r="E182" s="207">
        <f>SUM(E183)</f>
        <v>0</v>
      </c>
      <c r="F182" s="207">
        <f>SUM(F183)</f>
        <v>0</v>
      </c>
      <c r="G182" s="145" t="e">
        <f t="shared" si="6"/>
        <v>#DIV/0!</v>
      </c>
      <c r="H182" s="145" t="e">
        <f t="shared" si="7"/>
        <v>#DIV/0!</v>
      </c>
    </row>
    <row r="183" spans="1:8">
      <c r="A183" s="202">
        <v>158</v>
      </c>
      <c r="B183" s="121" t="s">
        <v>112</v>
      </c>
      <c r="C183" s="212">
        <v>615131</v>
      </c>
      <c r="D183" s="207"/>
      <c r="E183" s="207"/>
      <c r="F183" s="207"/>
      <c r="G183" s="145" t="e">
        <f t="shared" si="6"/>
        <v>#DIV/0!</v>
      </c>
      <c r="H183" s="145" t="e">
        <f t="shared" si="7"/>
        <v>#DIV/0!</v>
      </c>
    </row>
    <row r="184" spans="1:8" ht="18.75" customHeight="1">
      <c r="A184" s="203">
        <v>159</v>
      </c>
      <c r="B184" s="237" t="s">
        <v>113</v>
      </c>
      <c r="C184" s="238">
        <v>615200</v>
      </c>
      <c r="D184" s="201">
        <f>D185</f>
        <v>0</v>
      </c>
      <c r="E184" s="201">
        <f>SUM(E185)</f>
        <v>0</v>
      </c>
      <c r="F184" s="201">
        <f>F185</f>
        <v>0</v>
      </c>
      <c r="G184" s="140" t="e">
        <f t="shared" si="6"/>
        <v>#DIV/0!</v>
      </c>
      <c r="H184" s="140" t="e">
        <f t="shared" si="7"/>
        <v>#DIV/0!</v>
      </c>
    </row>
    <row r="185" spans="1:8">
      <c r="A185" s="198">
        <v>160</v>
      </c>
      <c r="B185" s="219" t="s">
        <v>114</v>
      </c>
      <c r="C185" s="236">
        <v>615210</v>
      </c>
      <c r="D185" s="207"/>
      <c r="E185" s="207"/>
      <c r="F185" s="207"/>
      <c r="G185" s="145" t="e">
        <f t="shared" si="6"/>
        <v>#DIV/0!</v>
      </c>
      <c r="H185" s="145" t="e">
        <f t="shared" si="7"/>
        <v>#DIV/0!</v>
      </c>
    </row>
    <row r="186" spans="1:8" ht="24">
      <c r="A186" s="202">
        <v>161</v>
      </c>
      <c r="B186" s="239" t="s">
        <v>115</v>
      </c>
      <c r="C186" s="231">
        <v>615300</v>
      </c>
      <c r="D186" s="201">
        <f>D187</f>
        <v>0</v>
      </c>
      <c r="E186" s="201">
        <f>SUM(E187)</f>
        <v>0</v>
      </c>
      <c r="F186" s="201">
        <f>SUM(F187)</f>
        <v>0</v>
      </c>
      <c r="G186" s="140" t="e">
        <f t="shared" si="6"/>
        <v>#DIV/0!</v>
      </c>
      <c r="H186" s="140" t="e">
        <f t="shared" si="7"/>
        <v>#DIV/0!</v>
      </c>
    </row>
    <row r="187" spans="1:8" ht="15.75" customHeight="1">
      <c r="A187" s="203">
        <v>162</v>
      </c>
      <c r="B187" s="94" t="s">
        <v>116</v>
      </c>
      <c r="C187" s="236">
        <v>615310</v>
      </c>
      <c r="D187" s="207"/>
      <c r="E187" s="207"/>
      <c r="F187" s="207"/>
      <c r="G187" s="145" t="e">
        <f t="shared" si="6"/>
        <v>#DIV/0!</v>
      </c>
      <c r="H187" s="145" t="e">
        <f t="shared" si="7"/>
        <v>#DIV/0!</v>
      </c>
    </row>
    <row r="188" spans="1:8" ht="18.75" customHeight="1">
      <c r="A188" s="198">
        <v>163</v>
      </c>
      <c r="B188" s="153" t="s">
        <v>117</v>
      </c>
      <c r="C188" s="238">
        <v>615400</v>
      </c>
      <c r="D188" s="201">
        <f>D189</f>
        <v>0</v>
      </c>
      <c r="E188" s="201">
        <f>SUM(E189)</f>
        <v>0</v>
      </c>
      <c r="F188" s="201">
        <f>SUM(F189)</f>
        <v>0</v>
      </c>
      <c r="G188" s="140" t="e">
        <f t="shared" si="6"/>
        <v>#DIV/0!</v>
      </c>
      <c r="H188" s="140" t="e">
        <f t="shared" si="7"/>
        <v>#DIV/0!</v>
      </c>
    </row>
    <row r="189" spans="1:8">
      <c r="A189" s="202">
        <v>164</v>
      </c>
      <c r="B189" s="94" t="s">
        <v>1023</v>
      </c>
      <c r="C189" s="236">
        <v>615410</v>
      </c>
      <c r="D189" s="207"/>
      <c r="E189" s="207"/>
      <c r="F189" s="207"/>
      <c r="G189" s="145" t="e">
        <f t="shared" si="6"/>
        <v>#DIV/0!</v>
      </c>
      <c r="H189" s="145" t="e">
        <f t="shared" si="7"/>
        <v>#DIV/0!</v>
      </c>
    </row>
    <row r="190" spans="1:8" ht="24">
      <c r="A190" s="203">
        <v>165</v>
      </c>
      <c r="B190" s="153" t="s">
        <v>118</v>
      </c>
      <c r="C190" s="238">
        <v>615500</v>
      </c>
      <c r="D190" s="201">
        <f>SUM(D191)</f>
        <v>0</v>
      </c>
      <c r="E190" s="201">
        <f>SUM(E191)</f>
        <v>0</v>
      </c>
      <c r="F190" s="201">
        <f>SUM(F191)</f>
        <v>0</v>
      </c>
      <c r="G190" s="140" t="e">
        <f t="shared" si="6"/>
        <v>#DIV/0!</v>
      </c>
      <c r="H190" s="140" t="e">
        <f t="shared" si="7"/>
        <v>#DIV/0!</v>
      </c>
    </row>
    <row r="191" spans="1:8" ht="24">
      <c r="A191" s="198">
        <v>166</v>
      </c>
      <c r="B191" s="94" t="s">
        <v>119</v>
      </c>
      <c r="C191" s="236">
        <v>615510</v>
      </c>
      <c r="D191" s="207"/>
      <c r="E191" s="207"/>
      <c r="F191" s="207"/>
      <c r="G191" s="145" t="e">
        <f t="shared" si="6"/>
        <v>#DIV/0!</v>
      </c>
      <c r="H191" s="145" t="e">
        <f t="shared" si="7"/>
        <v>#DIV/0!</v>
      </c>
    </row>
    <row r="192" spans="1:8" ht="18.75" customHeight="1">
      <c r="A192" s="202">
        <v>167</v>
      </c>
      <c r="B192" s="239" t="s">
        <v>120</v>
      </c>
      <c r="C192" s="238">
        <v>615600</v>
      </c>
      <c r="D192" s="201">
        <f>SUM(D193)</f>
        <v>0</v>
      </c>
      <c r="E192" s="201">
        <f>SUM(E193)</f>
        <v>0</v>
      </c>
      <c r="F192" s="201">
        <f>SUM(F193)</f>
        <v>0</v>
      </c>
      <c r="G192" s="140" t="e">
        <f t="shared" si="6"/>
        <v>#DIV/0!</v>
      </c>
      <c r="H192" s="140" t="e">
        <f t="shared" si="7"/>
        <v>#DIV/0!</v>
      </c>
    </row>
    <row r="193" spans="1:8" ht="15.75" customHeight="1">
      <c r="A193" s="203">
        <v>168</v>
      </c>
      <c r="B193" s="148" t="s">
        <v>121</v>
      </c>
      <c r="C193" s="236">
        <v>615610</v>
      </c>
      <c r="D193" s="207"/>
      <c r="E193" s="207"/>
      <c r="F193" s="207"/>
      <c r="G193" s="145" t="e">
        <f t="shared" si="6"/>
        <v>#DIV/0!</v>
      </c>
      <c r="H193" s="145" t="e">
        <f t="shared" si="7"/>
        <v>#DIV/0!</v>
      </c>
    </row>
    <row r="194" spans="1:8" ht="18.75" customHeight="1">
      <c r="A194" s="198">
        <v>169</v>
      </c>
      <c r="B194" s="240" t="s">
        <v>122</v>
      </c>
      <c r="C194" s="238">
        <v>615700</v>
      </c>
      <c r="D194" s="201">
        <f>SUM(D195:D197)</f>
        <v>0</v>
      </c>
      <c r="E194" s="201">
        <f>SUM(E195:E197)</f>
        <v>0</v>
      </c>
      <c r="F194" s="201">
        <f>SUM(F195:F197)</f>
        <v>0</v>
      </c>
      <c r="G194" s="140" t="e">
        <f t="shared" si="6"/>
        <v>#DIV/0!</v>
      </c>
      <c r="H194" s="140" t="e">
        <f t="shared" si="7"/>
        <v>#DIV/0!</v>
      </c>
    </row>
    <row r="195" spans="1:8">
      <c r="A195" s="202">
        <v>170</v>
      </c>
      <c r="B195" s="210" t="s">
        <v>123</v>
      </c>
      <c r="C195" s="236">
        <v>615710</v>
      </c>
      <c r="D195" s="207"/>
      <c r="E195" s="222"/>
      <c r="F195" s="222"/>
      <c r="G195" s="145" t="e">
        <f t="shared" si="6"/>
        <v>#DIV/0!</v>
      </c>
      <c r="H195" s="145" t="e">
        <f t="shared" si="7"/>
        <v>#DIV/0!</v>
      </c>
    </row>
    <row r="196" spans="1:8">
      <c r="A196" s="203">
        <v>171</v>
      </c>
      <c r="B196" s="210" t="s">
        <v>124</v>
      </c>
      <c r="C196" s="236">
        <v>615720</v>
      </c>
      <c r="D196" s="207"/>
      <c r="E196" s="207"/>
      <c r="F196" s="207"/>
      <c r="G196" s="145" t="e">
        <f t="shared" si="6"/>
        <v>#DIV/0!</v>
      </c>
      <c r="H196" s="145" t="e">
        <f t="shared" si="7"/>
        <v>#DIV/0!</v>
      </c>
    </row>
    <row r="197" spans="1:8">
      <c r="A197" s="198">
        <v>172</v>
      </c>
      <c r="B197" s="210" t="s">
        <v>125</v>
      </c>
      <c r="C197" s="236">
        <v>615730</v>
      </c>
      <c r="D197" s="207"/>
      <c r="E197" s="207"/>
      <c r="F197" s="207"/>
      <c r="G197" s="145" t="e">
        <f t="shared" si="6"/>
        <v>#DIV/0!</v>
      </c>
      <c r="H197" s="145" t="e">
        <f t="shared" si="7"/>
        <v>#DIV/0!</v>
      </c>
    </row>
    <row r="198" spans="1:8">
      <c r="F198" s="185"/>
    </row>
    <row r="199" spans="1:8">
      <c r="A199" s="128"/>
      <c r="B199" s="55"/>
      <c r="C199" s="241"/>
      <c r="D199" s="128"/>
      <c r="E199" s="128"/>
      <c r="F199" s="286"/>
      <c r="G199" s="128"/>
      <c r="H199" s="128"/>
    </row>
    <row r="200" spans="1:8">
      <c r="A200" s="128"/>
      <c r="B200" s="128"/>
      <c r="C200" s="241"/>
      <c r="D200" s="128"/>
      <c r="E200" s="128"/>
      <c r="F200" s="286"/>
      <c r="G200" s="669"/>
      <c r="H200" s="669"/>
    </row>
    <row r="201" spans="1:8">
      <c r="A201" s="128"/>
      <c r="B201" s="128"/>
      <c r="C201" s="241"/>
      <c r="D201" s="128"/>
      <c r="E201" s="128"/>
      <c r="F201" s="128"/>
      <c r="G201" s="5"/>
      <c r="H201" s="5"/>
    </row>
    <row r="202" spans="1:8">
      <c r="A202" s="128"/>
      <c r="B202" s="55"/>
      <c r="C202" s="241"/>
      <c r="D202" s="128"/>
      <c r="E202" s="128"/>
      <c r="F202" s="122"/>
      <c r="G202" s="5"/>
      <c r="H202" s="5"/>
    </row>
    <row r="203" spans="1:8">
      <c r="A203" s="128"/>
      <c r="B203" s="55"/>
      <c r="C203" s="241"/>
      <c r="D203" s="128"/>
      <c r="E203" s="128"/>
      <c r="F203" s="128"/>
      <c r="G203" s="5"/>
      <c r="H203" s="5"/>
    </row>
    <row r="204" spans="1:8">
      <c r="A204" s="128"/>
      <c r="B204" s="55"/>
      <c r="C204" s="241"/>
      <c r="D204" s="128"/>
      <c r="E204" s="128"/>
      <c r="F204" s="128"/>
      <c r="G204" s="128"/>
      <c r="H204" s="128"/>
    </row>
    <row r="205" spans="1:8">
      <c r="A205" s="128"/>
      <c r="B205" s="57"/>
      <c r="C205" s="241"/>
      <c r="D205" s="128"/>
      <c r="E205" s="128"/>
      <c r="F205" s="128"/>
      <c r="G205" s="128"/>
      <c r="H205" s="128"/>
    </row>
    <row r="206" spans="1:8">
      <c r="A206" s="128"/>
      <c r="B206" s="128"/>
      <c r="C206" s="241"/>
      <c r="D206" s="128"/>
      <c r="E206" s="128"/>
      <c r="F206" s="128"/>
      <c r="G206" s="128"/>
      <c r="H206" s="128"/>
    </row>
    <row r="207" spans="1:8">
      <c r="A207" s="128"/>
      <c r="B207" s="128"/>
      <c r="C207" s="241"/>
      <c r="D207" s="128"/>
      <c r="E207" s="128"/>
      <c r="F207" s="128"/>
      <c r="G207" s="128"/>
      <c r="H207" s="128"/>
    </row>
    <row r="208" spans="1:8">
      <c r="A208" s="128"/>
      <c r="B208" s="128"/>
      <c r="C208" s="241"/>
      <c r="D208" s="128"/>
      <c r="E208" s="128"/>
      <c r="F208" s="128"/>
      <c r="G208" s="128"/>
      <c r="H208" s="128"/>
    </row>
    <row r="209" spans="1:8">
      <c r="A209" s="128"/>
      <c r="B209" s="128"/>
      <c r="C209" s="241"/>
      <c r="D209" s="128"/>
      <c r="E209" s="128"/>
      <c r="F209" s="128"/>
      <c r="G209" s="128"/>
      <c r="H209" s="128"/>
    </row>
  </sheetData>
  <mergeCells count="3">
    <mergeCell ref="A21:H21"/>
    <mergeCell ref="A22:H22"/>
    <mergeCell ref="G200:H200"/>
  </mergeCells>
  <phoneticPr fontId="0" type="noConversion"/>
  <pageMargins left="0.7" right="0.7" top="0.75" bottom="0.75" header="0.3" footer="0.3"/>
  <pageSetup paperSize="9" orientation="landscape" copies="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116"/>
  <sheetViews>
    <sheetView view="pageBreakPreview" topLeftCell="B16" zoomScaleNormal="110" zoomScaleSheetLayoutView="100" workbookViewId="0">
      <selection activeCell="E27" sqref="E27"/>
    </sheetView>
  </sheetViews>
  <sheetFormatPr defaultColWidth="4.5703125" defaultRowHeight="12"/>
  <cols>
    <col min="1" max="1" width="4.5703125" style="246"/>
    <col min="2" max="2" width="6.140625" style="246" customWidth="1"/>
    <col min="3" max="3" width="45.140625" style="267" customWidth="1"/>
    <col min="4" max="4" width="21" style="268" customWidth="1"/>
    <col min="5" max="5" width="20.42578125" style="268" customWidth="1"/>
    <col min="6" max="6" width="17" style="553" customWidth="1"/>
    <col min="7" max="9" width="4.5703125" style="246"/>
    <col min="10" max="10" width="14.85546875" style="246" customWidth="1"/>
    <col min="11" max="16384" width="4.5703125" style="246"/>
  </cols>
  <sheetData>
    <row r="1" spans="1:6" s="84" customFormat="1" ht="12.75">
      <c r="A1" s="1" t="s">
        <v>742</v>
      </c>
      <c r="B1" s="2"/>
      <c r="C1" s="2"/>
      <c r="D1" s="242"/>
      <c r="E1" s="242"/>
      <c r="F1" s="582"/>
    </row>
    <row r="2" spans="1:6" s="84" customFormat="1" ht="12.75">
      <c r="A2" s="1" t="s">
        <v>743</v>
      </c>
      <c r="B2" s="2"/>
      <c r="C2" s="2"/>
      <c r="D2" s="242"/>
      <c r="E2" s="242"/>
      <c r="F2" s="582"/>
    </row>
    <row r="3" spans="1:6" s="84" customFormat="1" ht="12.75">
      <c r="C3" s="243"/>
      <c r="D3" s="242"/>
      <c r="E3" s="242"/>
      <c r="F3" s="582"/>
    </row>
    <row r="4" spans="1:6" s="84" customFormat="1" ht="15" customHeight="1">
      <c r="A4" s="244" t="s">
        <v>126</v>
      </c>
      <c r="B4" s="245"/>
      <c r="C4" s="245"/>
      <c r="D4" s="86" t="s">
        <v>895</v>
      </c>
      <c r="E4" s="86"/>
      <c r="F4" s="583"/>
    </row>
    <row r="5" spans="1:6" s="84" customFormat="1" ht="12.75">
      <c r="C5" s="6"/>
      <c r="D5" s="86" t="s">
        <v>896</v>
      </c>
      <c r="E5" s="533"/>
      <c r="F5" s="583"/>
    </row>
    <row r="6" spans="1:6" s="4" customFormat="1" ht="12.75">
      <c r="B6" s="6"/>
      <c r="C6" s="7"/>
      <c r="D6" s="86"/>
      <c r="E6" s="88"/>
      <c r="F6" s="583"/>
    </row>
    <row r="7" spans="1:6" s="4" customFormat="1" ht="12.75" customHeight="1">
      <c r="A7" s="9" t="s">
        <v>724</v>
      </c>
      <c r="B7" s="7"/>
      <c r="C7" s="7"/>
      <c r="D7" s="86" t="s">
        <v>897</v>
      </c>
      <c r="E7" s="87"/>
      <c r="F7" s="583"/>
    </row>
    <row r="8" spans="1:6" s="4" customFormat="1" ht="12.75" customHeight="1">
      <c r="B8" s="9"/>
      <c r="C8" s="7"/>
      <c r="D8" s="87"/>
      <c r="E8" s="88"/>
      <c r="F8" s="584"/>
    </row>
    <row r="9" spans="1:6" s="4" customFormat="1" ht="12.75" customHeight="1">
      <c r="B9" s="9"/>
      <c r="C9" s="7"/>
      <c r="D9" s="86" t="s">
        <v>898</v>
      </c>
      <c r="E9" s="87"/>
      <c r="F9" s="584"/>
    </row>
    <row r="10" spans="1:6" s="4" customFormat="1" ht="12.75" customHeight="1">
      <c r="B10" s="9"/>
      <c r="C10" s="7"/>
      <c r="D10" s="89"/>
      <c r="E10" s="88"/>
      <c r="F10" s="584"/>
    </row>
    <row r="11" spans="1:6" s="4" customFormat="1" ht="12.75" customHeight="1">
      <c r="A11" s="9" t="s">
        <v>1189</v>
      </c>
      <c r="B11" s="12"/>
      <c r="C11" s="12"/>
      <c r="D11" s="86"/>
      <c r="E11" s="87"/>
      <c r="F11" s="584"/>
    </row>
    <row r="12" spans="1:6" s="4" customFormat="1" ht="12.75" customHeight="1">
      <c r="B12" s="9"/>
      <c r="C12" s="12"/>
      <c r="D12" s="86" t="s">
        <v>1018</v>
      </c>
      <c r="E12" s="87"/>
      <c r="F12" s="584"/>
    </row>
    <row r="13" spans="1:6" s="4" customFormat="1" ht="12.75" customHeight="1">
      <c r="B13" s="9"/>
      <c r="C13" s="12"/>
      <c r="D13" s="86"/>
      <c r="E13" s="87"/>
      <c r="F13" s="584"/>
    </row>
    <row r="14" spans="1:6" s="4" customFormat="1" ht="12.75" customHeight="1">
      <c r="A14" s="9" t="s">
        <v>744</v>
      </c>
      <c r="B14" s="12"/>
      <c r="C14" s="12"/>
      <c r="D14" s="86" t="s">
        <v>900</v>
      </c>
      <c r="E14" s="89"/>
      <c r="F14" s="584"/>
    </row>
    <row r="15" spans="1:6" s="4" customFormat="1" ht="17.25" customHeight="1">
      <c r="B15" s="9"/>
      <c r="C15" s="12"/>
      <c r="D15" s="86"/>
      <c r="E15" s="86"/>
      <c r="F15" s="584"/>
    </row>
    <row r="16" spans="1:6" s="4" customFormat="1" ht="12.75" customHeight="1">
      <c r="B16" s="9"/>
      <c r="C16" s="12"/>
      <c r="D16" s="86" t="s">
        <v>721</v>
      </c>
      <c r="E16" s="88"/>
      <c r="F16" s="585"/>
    </row>
    <row r="17" spans="1:10" s="4" customFormat="1" ht="12.75" customHeight="1">
      <c r="A17" s="9" t="s">
        <v>745</v>
      </c>
      <c r="B17" s="12"/>
      <c r="C17" s="12"/>
      <c r="D17" s="11"/>
      <c r="E17" s="10"/>
      <c r="F17" s="585"/>
    </row>
    <row r="18" spans="1:10" s="4" customFormat="1" ht="13.5" customHeight="1">
      <c r="B18" s="9"/>
      <c r="C18" s="12"/>
      <c r="D18" s="11"/>
      <c r="E18" s="11"/>
      <c r="F18" s="586"/>
    </row>
    <row r="19" spans="1:10" ht="12.75" customHeight="1">
      <c r="C19" s="247"/>
      <c r="D19" s="247"/>
      <c r="E19" s="248"/>
    </row>
    <row r="20" spans="1:10" ht="12.6" customHeight="1">
      <c r="C20" s="247"/>
      <c r="D20" s="247"/>
      <c r="E20" s="248"/>
    </row>
    <row r="21" spans="1:10" s="249" customFormat="1" ht="14.25" customHeight="1">
      <c r="B21" s="250" t="s">
        <v>127</v>
      </c>
      <c r="C21" s="250"/>
      <c r="D21" s="250"/>
      <c r="E21" s="250"/>
      <c r="F21" s="587"/>
    </row>
    <row r="22" spans="1:10" s="249" customFormat="1" ht="13.5" customHeight="1">
      <c r="B22" s="17" t="s">
        <v>1192</v>
      </c>
      <c r="C22" s="250"/>
      <c r="D22" s="250"/>
      <c r="E22" s="250"/>
      <c r="F22" s="587"/>
    </row>
    <row r="23" spans="1:10" ht="12" customHeight="1">
      <c r="C23" s="247"/>
      <c r="D23" s="247"/>
      <c r="E23" s="248"/>
    </row>
    <row r="24" spans="1:10" ht="12.6" customHeight="1">
      <c r="C24" s="129"/>
      <c r="D24" s="130"/>
      <c r="E24" s="130"/>
    </row>
    <row r="25" spans="1:10" s="84" customFormat="1" ht="78" customHeight="1">
      <c r="A25" s="251" t="s">
        <v>1049</v>
      </c>
      <c r="B25" s="252" t="s">
        <v>128</v>
      </c>
      <c r="C25" s="252" t="s">
        <v>747</v>
      </c>
      <c r="D25" s="197" t="s">
        <v>129</v>
      </c>
      <c r="E25" s="197" t="s">
        <v>756</v>
      </c>
      <c r="F25" s="582"/>
    </row>
    <row r="26" spans="1:10" ht="15.6" customHeight="1">
      <c r="A26" s="202"/>
      <c r="B26" s="253"/>
      <c r="C26" s="253"/>
      <c r="D26" s="254">
        <v>1</v>
      </c>
      <c r="E26" s="254">
        <v>2</v>
      </c>
    </row>
    <row r="27" spans="1:10" ht="24">
      <c r="A27" s="202">
        <v>1</v>
      </c>
      <c r="B27" s="255"/>
      <c r="C27" s="255" t="s">
        <v>130</v>
      </c>
      <c r="D27" s="256">
        <f>SUM(D28+D37+D43+D50+D60+D67+D74+D81+D88+D97)</f>
        <v>0</v>
      </c>
      <c r="E27" s="256">
        <f>SUM(E28+E37+E43+E50+E60+E67+E74+E81+E88+E97)</f>
        <v>0</v>
      </c>
    </row>
    <row r="28" spans="1:10" ht="19.899999999999999" customHeight="1">
      <c r="A28" s="202">
        <v>2</v>
      </c>
      <c r="B28" s="257" t="s">
        <v>131</v>
      </c>
      <c r="C28" s="258" t="s">
        <v>132</v>
      </c>
      <c r="D28" s="259">
        <f>SUM(D29:D36)</f>
        <v>0</v>
      </c>
      <c r="E28" s="256">
        <f>SUM(E29:E36)</f>
        <v>0</v>
      </c>
    </row>
    <row r="29" spans="1:10" ht="25.5" customHeight="1">
      <c r="A29" s="202">
        <v>3</v>
      </c>
      <c r="B29" s="260" t="s">
        <v>133</v>
      </c>
      <c r="C29" s="261" t="s">
        <v>134</v>
      </c>
      <c r="D29" s="262"/>
      <c r="E29" s="616"/>
      <c r="J29" s="552"/>
    </row>
    <row r="30" spans="1:10" ht="15.95" customHeight="1">
      <c r="A30" s="202">
        <v>4</v>
      </c>
      <c r="B30" s="260" t="s">
        <v>135</v>
      </c>
      <c r="C30" s="261" t="s">
        <v>136</v>
      </c>
      <c r="D30" s="262"/>
      <c r="E30" s="616"/>
      <c r="J30" s="553"/>
    </row>
    <row r="31" spans="1:10" ht="15.95" customHeight="1">
      <c r="A31" s="202">
        <v>5</v>
      </c>
      <c r="B31" s="260" t="s">
        <v>137</v>
      </c>
      <c r="C31" s="261" t="s">
        <v>138</v>
      </c>
      <c r="D31" s="262"/>
      <c r="E31" s="616"/>
    </row>
    <row r="32" spans="1:10" ht="15.95" customHeight="1">
      <c r="A32" s="202">
        <v>6</v>
      </c>
      <c r="B32" s="260" t="s">
        <v>139</v>
      </c>
      <c r="C32" s="261" t="s">
        <v>140</v>
      </c>
      <c r="D32" s="262"/>
      <c r="E32" s="616"/>
    </row>
    <row r="33" spans="1:5" ht="15.95" customHeight="1">
      <c r="A33" s="202">
        <v>7</v>
      </c>
      <c r="B33" s="260" t="s">
        <v>141</v>
      </c>
      <c r="C33" s="261" t="s">
        <v>142</v>
      </c>
      <c r="D33" s="262"/>
      <c r="E33" s="262"/>
    </row>
    <row r="34" spans="1:5" ht="15.95" customHeight="1">
      <c r="A34" s="202">
        <v>8</v>
      </c>
      <c r="B34" s="260" t="s">
        <v>143</v>
      </c>
      <c r="C34" s="261" t="s">
        <v>144</v>
      </c>
      <c r="D34" s="262"/>
      <c r="E34" s="262"/>
    </row>
    <row r="35" spans="1:5" ht="15.95" customHeight="1">
      <c r="A35" s="202">
        <v>9</v>
      </c>
      <c r="B35" s="260" t="s">
        <v>145</v>
      </c>
      <c r="C35" s="261" t="s">
        <v>146</v>
      </c>
      <c r="D35" s="262"/>
      <c r="E35" s="262"/>
    </row>
    <row r="36" spans="1:5" ht="15.95" customHeight="1">
      <c r="A36" s="202">
        <v>10</v>
      </c>
      <c r="B36" s="260" t="s">
        <v>147</v>
      </c>
      <c r="C36" s="261" t="s">
        <v>148</v>
      </c>
      <c r="D36" s="262"/>
      <c r="E36" s="262"/>
    </row>
    <row r="37" spans="1:5" ht="19.899999999999999" customHeight="1">
      <c r="A37" s="202">
        <v>11</v>
      </c>
      <c r="B37" s="257" t="s">
        <v>149</v>
      </c>
      <c r="C37" s="258" t="s">
        <v>150</v>
      </c>
      <c r="D37" s="259">
        <f>SUM(D38:D42)</f>
        <v>0</v>
      </c>
      <c r="E37" s="259">
        <f>SUM(E38:E42)</f>
        <v>0</v>
      </c>
    </row>
    <row r="38" spans="1:5" ht="15.95" customHeight="1">
      <c r="A38" s="202">
        <v>12</v>
      </c>
      <c r="B38" s="260" t="s">
        <v>151</v>
      </c>
      <c r="C38" s="261" t="s">
        <v>152</v>
      </c>
      <c r="D38" s="554"/>
      <c r="E38" s="262"/>
    </row>
    <row r="39" spans="1:5" ht="15.95" customHeight="1">
      <c r="A39" s="202">
        <v>13</v>
      </c>
      <c r="B39" s="260" t="s">
        <v>153</v>
      </c>
      <c r="C39" s="261" t="s">
        <v>154</v>
      </c>
      <c r="D39" s="554"/>
      <c r="E39" s="262"/>
    </row>
    <row r="40" spans="1:5" ht="15.95" customHeight="1">
      <c r="A40" s="202">
        <v>14</v>
      </c>
      <c r="B40" s="260" t="s">
        <v>155</v>
      </c>
      <c r="C40" s="261" t="s">
        <v>156</v>
      </c>
      <c r="D40" s="554"/>
      <c r="E40" s="262"/>
    </row>
    <row r="41" spans="1:5" ht="15.95" customHeight="1">
      <c r="A41" s="202">
        <v>15</v>
      </c>
      <c r="B41" s="260" t="s">
        <v>157</v>
      </c>
      <c r="C41" s="261" t="s">
        <v>158</v>
      </c>
      <c r="D41" s="554"/>
      <c r="E41" s="262"/>
    </row>
    <row r="42" spans="1:5" ht="15.95" customHeight="1">
      <c r="A42" s="202">
        <v>16</v>
      </c>
      <c r="B42" s="260" t="s">
        <v>159</v>
      </c>
      <c r="C42" s="261" t="s">
        <v>160</v>
      </c>
      <c r="D42" s="554"/>
      <c r="E42" s="262"/>
    </row>
    <row r="43" spans="1:5" ht="19.899999999999999" customHeight="1">
      <c r="A43" s="202">
        <v>17</v>
      </c>
      <c r="B43" s="257" t="s">
        <v>161</v>
      </c>
      <c r="C43" s="258" t="s">
        <v>162</v>
      </c>
      <c r="D43" s="259">
        <f>SUM(D44:D49)</f>
        <v>0</v>
      </c>
      <c r="E43" s="259">
        <f>SUM(E44:E49)</f>
        <v>0</v>
      </c>
    </row>
    <row r="44" spans="1:5" ht="15.95" customHeight="1">
      <c r="A44" s="202">
        <v>18</v>
      </c>
      <c r="B44" s="260" t="s">
        <v>163</v>
      </c>
      <c r="C44" s="261" t="s">
        <v>164</v>
      </c>
      <c r="D44" s="554"/>
      <c r="E44" s="262"/>
    </row>
    <row r="45" spans="1:5" ht="15.95" customHeight="1">
      <c r="A45" s="202">
        <v>19</v>
      </c>
      <c r="B45" s="260" t="s">
        <v>165</v>
      </c>
      <c r="C45" s="261" t="s">
        <v>166</v>
      </c>
      <c r="D45" s="554"/>
      <c r="E45" s="262"/>
    </row>
    <row r="46" spans="1:5" ht="15.95" customHeight="1">
      <c r="A46" s="202">
        <v>20</v>
      </c>
      <c r="B46" s="260" t="s">
        <v>167</v>
      </c>
      <c r="C46" s="261" t="s">
        <v>168</v>
      </c>
      <c r="D46" s="554"/>
      <c r="E46" s="262"/>
    </row>
    <row r="47" spans="1:5" ht="15.95" customHeight="1">
      <c r="A47" s="202">
        <v>21</v>
      </c>
      <c r="B47" s="260" t="s">
        <v>169</v>
      </c>
      <c r="C47" s="261" t="s">
        <v>170</v>
      </c>
      <c r="D47" s="554"/>
      <c r="E47" s="262"/>
    </row>
    <row r="48" spans="1:5" ht="15.95" customHeight="1">
      <c r="A48" s="202">
        <v>22</v>
      </c>
      <c r="B48" s="260" t="s">
        <v>171</v>
      </c>
      <c r="C48" s="261" t="s">
        <v>172</v>
      </c>
      <c r="D48" s="554"/>
      <c r="E48" s="262"/>
    </row>
    <row r="49" spans="1:5" ht="15.95" customHeight="1">
      <c r="A49" s="202">
        <v>23</v>
      </c>
      <c r="B49" s="260" t="s">
        <v>173</v>
      </c>
      <c r="C49" s="261" t="s">
        <v>174</v>
      </c>
      <c r="D49" s="554"/>
      <c r="E49" s="262"/>
    </row>
    <row r="50" spans="1:5" ht="19.899999999999999" customHeight="1">
      <c r="A50" s="202">
        <v>24</v>
      </c>
      <c r="B50" s="257" t="s">
        <v>175</v>
      </c>
      <c r="C50" s="258" t="s">
        <v>176</v>
      </c>
      <c r="D50" s="259">
        <f>SUM(D51:D59)</f>
        <v>0</v>
      </c>
      <c r="E50" s="259">
        <f>SUM(E51:E59)</f>
        <v>0</v>
      </c>
    </row>
    <row r="51" spans="1:5" ht="23.25" customHeight="1">
      <c r="A51" s="202">
        <v>25</v>
      </c>
      <c r="B51" s="260" t="s">
        <v>177</v>
      </c>
      <c r="C51" s="261" t="s">
        <v>178</v>
      </c>
      <c r="D51" s="554"/>
      <c r="E51" s="262"/>
    </row>
    <row r="52" spans="1:5" ht="15.95" customHeight="1">
      <c r="A52" s="202">
        <v>26</v>
      </c>
      <c r="B52" s="260" t="s">
        <v>179</v>
      </c>
      <c r="C52" s="261" t="s">
        <v>180</v>
      </c>
      <c r="D52" s="554"/>
      <c r="E52" s="262"/>
    </row>
    <row r="53" spans="1:5" ht="15.95" customHeight="1">
      <c r="A53" s="202">
        <v>27</v>
      </c>
      <c r="B53" s="260" t="s">
        <v>181</v>
      </c>
      <c r="C53" s="261" t="s">
        <v>182</v>
      </c>
      <c r="D53" s="554"/>
      <c r="E53" s="262"/>
    </row>
    <row r="54" spans="1:5" ht="15.95" customHeight="1">
      <c r="A54" s="202">
        <v>28</v>
      </c>
      <c r="B54" s="260" t="s">
        <v>183</v>
      </c>
      <c r="C54" s="261" t="s">
        <v>184</v>
      </c>
      <c r="D54" s="554"/>
      <c r="E54" s="262"/>
    </row>
    <row r="55" spans="1:5" ht="15.95" customHeight="1">
      <c r="A55" s="202">
        <v>29</v>
      </c>
      <c r="B55" s="260" t="s">
        <v>185</v>
      </c>
      <c r="C55" s="261" t="s">
        <v>186</v>
      </c>
      <c r="D55" s="554"/>
      <c r="E55" s="262"/>
    </row>
    <row r="56" spans="1:5" ht="15.95" customHeight="1">
      <c r="A56" s="202">
        <v>30</v>
      </c>
      <c r="B56" s="260" t="s">
        <v>187</v>
      </c>
      <c r="C56" s="261" t="s">
        <v>188</v>
      </c>
      <c r="D56" s="554"/>
      <c r="E56" s="262"/>
    </row>
    <row r="57" spans="1:5" ht="15.95" customHeight="1">
      <c r="A57" s="202">
        <v>31</v>
      </c>
      <c r="B57" s="260" t="s">
        <v>189</v>
      </c>
      <c r="C57" s="588" t="s">
        <v>190</v>
      </c>
      <c r="D57" s="554"/>
      <c r="E57" s="262"/>
    </row>
    <row r="58" spans="1:5" ht="15.95" customHeight="1">
      <c r="A58" s="202">
        <v>32</v>
      </c>
      <c r="B58" s="260" t="s">
        <v>191</v>
      </c>
      <c r="C58" s="588" t="s">
        <v>192</v>
      </c>
      <c r="D58" s="554"/>
      <c r="E58" s="262"/>
    </row>
    <row r="59" spans="1:5" ht="15.95" customHeight="1">
      <c r="A59" s="202">
        <v>33</v>
      </c>
      <c r="B59" s="260" t="s">
        <v>193</v>
      </c>
      <c r="C59" s="261" t="s">
        <v>194</v>
      </c>
      <c r="D59" s="554"/>
      <c r="E59" s="262"/>
    </row>
    <row r="60" spans="1:5" ht="19.899999999999999" customHeight="1">
      <c r="A60" s="202">
        <v>34</v>
      </c>
      <c r="B60" s="257" t="s">
        <v>195</v>
      </c>
      <c r="C60" s="258" t="s">
        <v>196</v>
      </c>
      <c r="D60" s="259">
        <f>SUM(D61:D66)</f>
        <v>0</v>
      </c>
      <c r="E60" s="259">
        <f>SUM(E61:E66)</f>
        <v>0</v>
      </c>
    </row>
    <row r="61" spans="1:5" ht="15.95" customHeight="1">
      <c r="A61" s="202">
        <v>35</v>
      </c>
      <c r="B61" s="260" t="s">
        <v>197</v>
      </c>
      <c r="C61" s="261" t="s">
        <v>198</v>
      </c>
      <c r="D61" s="554"/>
      <c r="E61" s="262"/>
    </row>
    <row r="62" spans="1:5" ht="15.95" customHeight="1">
      <c r="A62" s="202">
        <v>36</v>
      </c>
      <c r="B62" s="260" t="s">
        <v>199</v>
      </c>
      <c r="C62" s="261" t="s">
        <v>200</v>
      </c>
      <c r="D62" s="554"/>
      <c r="E62" s="262"/>
    </row>
    <row r="63" spans="1:5" ht="15.95" customHeight="1">
      <c r="A63" s="202">
        <v>37</v>
      </c>
      <c r="B63" s="260" t="s">
        <v>201</v>
      </c>
      <c r="C63" s="261" t="s">
        <v>202</v>
      </c>
      <c r="D63" s="554"/>
      <c r="E63" s="262"/>
    </row>
    <row r="64" spans="1:5" ht="15.95" customHeight="1">
      <c r="A64" s="202">
        <v>38</v>
      </c>
      <c r="B64" s="260" t="s">
        <v>203</v>
      </c>
      <c r="C64" s="261" t="s">
        <v>204</v>
      </c>
      <c r="D64" s="554"/>
      <c r="E64" s="262"/>
    </row>
    <row r="65" spans="1:5" ht="15.95" customHeight="1">
      <c r="A65" s="202">
        <v>39</v>
      </c>
      <c r="B65" s="260" t="s">
        <v>205</v>
      </c>
      <c r="C65" s="261" t="s">
        <v>206</v>
      </c>
      <c r="D65" s="554"/>
      <c r="E65" s="262"/>
    </row>
    <row r="66" spans="1:5" ht="15.95" customHeight="1">
      <c r="A66" s="202">
        <v>40</v>
      </c>
      <c r="B66" s="260" t="s">
        <v>207</v>
      </c>
      <c r="C66" s="261" t="s">
        <v>208</v>
      </c>
      <c r="D66" s="554"/>
      <c r="E66" s="262"/>
    </row>
    <row r="67" spans="1:5" ht="19.899999999999999" customHeight="1">
      <c r="A67" s="202">
        <v>41</v>
      </c>
      <c r="B67" s="257" t="s">
        <v>209</v>
      </c>
      <c r="C67" s="258" t="s">
        <v>210</v>
      </c>
      <c r="D67" s="259">
        <f>SUM(D68:D73)</f>
        <v>0</v>
      </c>
      <c r="E67" s="259">
        <f>SUM(E68:E73)</f>
        <v>0</v>
      </c>
    </row>
    <row r="68" spans="1:5" ht="15.95" customHeight="1">
      <c r="A68" s="202">
        <v>42</v>
      </c>
      <c r="B68" s="260" t="s">
        <v>211</v>
      </c>
      <c r="C68" s="261" t="s">
        <v>212</v>
      </c>
      <c r="D68" s="554"/>
      <c r="E68" s="262"/>
    </row>
    <row r="69" spans="1:5" ht="15.95" customHeight="1">
      <c r="A69" s="202">
        <v>43</v>
      </c>
      <c r="B69" s="260" t="s">
        <v>213</v>
      </c>
      <c r="C69" s="261" t="s">
        <v>214</v>
      </c>
      <c r="D69" s="554"/>
      <c r="E69" s="262"/>
    </row>
    <row r="70" spans="1:5" ht="15.95" customHeight="1">
      <c r="A70" s="202">
        <v>44</v>
      </c>
      <c r="B70" s="260" t="s">
        <v>215</v>
      </c>
      <c r="C70" s="261" t="s">
        <v>216</v>
      </c>
      <c r="D70" s="554"/>
      <c r="E70" s="262"/>
    </row>
    <row r="71" spans="1:5" ht="15.95" customHeight="1">
      <c r="A71" s="202">
        <v>45</v>
      </c>
      <c r="B71" s="260" t="s">
        <v>217</v>
      </c>
      <c r="C71" s="261" t="s">
        <v>218</v>
      </c>
      <c r="D71" s="554"/>
      <c r="E71" s="262"/>
    </row>
    <row r="72" spans="1:5" ht="15.95" customHeight="1">
      <c r="A72" s="202">
        <v>46</v>
      </c>
      <c r="B72" s="260" t="s">
        <v>219</v>
      </c>
      <c r="C72" s="261" t="s">
        <v>220</v>
      </c>
      <c r="D72" s="554"/>
      <c r="E72" s="262"/>
    </row>
    <row r="73" spans="1:5" ht="15.95" customHeight="1">
      <c r="A73" s="202">
        <v>47</v>
      </c>
      <c r="B73" s="260" t="s">
        <v>221</v>
      </c>
      <c r="C73" s="261" t="s">
        <v>222</v>
      </c>
      <c r="D73" s="554"/>
      <c r="E73" s="262"/>
    </row>
    <row r="74" spans="1:5" ht="19.899999999999999" customHeight="1">
      <c r="A74" s="202">
        <v>48</v>
      </c>
      <c r="B74" s="257" t="s">
        <v>223</v>
      </c>
      <c r="C74" s="258" t="s">
        <v>224</v>
      </c>
      <c r="D74" s="259">
        <f>SUM(D75:D80)</f>
        <v>0</v>
      </c>
      <c r="E74" s="259">
        <f>SUM(E75:E80)</f>
        <v>0</v>
      </c>
    </row>
    <row r="75" spans="1:5" ht="15.95" customHeight="1">
      <c r="A75" s="202">
        <v>49</v>
      </c>
      <c r="B75" s="260" t="s">
        <v>225</v>
      </c>
      <c r="C75" s="261" t="s">
        <v>226</v>
      </c>
      <c r="D75" s="554"/>
      <c r="E75" s="262"/>
    </row>
    <row r="76" spans="1:5" ht="15.95" customHeight="1">
      <c r="A76" s="202">
        <v>50</v>
      </c>
      <c r="B76" s="260" t="s">
        <v>227</v>
      </c>
      <c r="C76" s="261" t="s">
        <v>228</v>
      </c>
      <c r="D76" s="554"/>
      <c r="E76" s="262"/>
    </row>
    <row r="77" spans="1:5" ht="15.95" customHeight="1">
      <c r="A77" s="202">
        <v>51</v>
      </c>
      <c r="B77" s="260" t="s">
        <v>229</v>
      </c>
      <c r="C77" s="261" t="s">
        <v>230</v>
      </c>
      <c r="D77" s="554"/>
      <c r="E77" s="262"/>
    </row>
    <row r="78" spans="1:5" ht="15.95" customHeight="1">
      <c r="A78" s="202">
        <v>52</v>
      </c>
      <c r="B78" s="260" t="s">
        <v>231</v>
      </c>
      <c r="C78" s="261" t="s">
        <v>232</v>
      </c>
      <c r="D78" s="554"/>
      <c r="E78" s="262"/>
    </row>
    <row r="79" spans="1:5" ht="15.95" customHeight="1">
      <c r="A79" s="202">
        <v>53</v>
      </c>
      <c r="B79" s="260" t="s">
        <v>233</v>
      </c>
      <c r="C79" s="261" t="s">
        <v>234</v>
      </c>
      <c r="D79" s="554"/>
      <c r="E79" s="262"/>
    </row>
    <row r="80" spans="1:5" ht="15.95" customHeight="1">
      <c r="A80" s="202">
        <v>54</v>
      </c>
      <c r="B80" s="260" t="s">
        <v>235</v>
      </c>
      <c r="C80" s="261" t="s">
        <v>236</v>
      </c>
      <c r="D80" s="554"/>
      <c r="E80" s="262"/>
    </row>
    <row r="81" spans="1:5" ht="22.5" customHeight="1">
      <c r="A81" s="202">
        <v>55</v>
      </c>
      <c r="B81" s="257" t="s">
        <v>237</v>
      </c>
      <c r="C81" s="258" t="s">
        <v>238</v>
      </c>
      <c r="D81" s="259">
        <f>SUM(D82:D87)</f>
        <v>0</v>
      </c>
      <c r="E81" s="259">
        <f>SUM(E82:E87)</f>
        <v>0</v>
      </c>
    </row>
    <row r="82" spans="1:5" ht="15.95" customHeight="1">
      <c r="A82" s="202">
        <v>56</v>
      </c>
      <c r="B82" s="260" t="s">
        <v>239</v>
      </c>
      <c r="C82" s="261" t="s">
        <v>240</v>
      </c>
      <c r="D82" s="554"/>
      <c r="E82" s="262"/>
    </row>
    <row r="83" spans="1:5" ht="15.95" customHeight="1">
      <c r="A83" s="202">
        <v>57</v>
      </c>
      <c r="B83" s="260" t="s">
        <v>241</v>
      </c>
      <c r="C83" s="261" t="s">
        <v>242</v>
      </c>
      <c r="D83" s="554"/>
      <c r="E83" s="262"/>
    </row>
    <row r="84" spans="1:5" ht="15.95" customHeight="1">
      <c r="A84" s="202">
        <v>58</v>
      </c>
      <c r="B84" s="260" t="s">
        <v>243</v>
      </c>
      <c r="C84" s="261" t="s">
        <v>244</v>
      </c>
      <c r="D84" s="554"/>
      <c r="E84" s="262"/>
    </row>
    <row r="85" spans="1:5" ht="15.95" customHeight="1">
      <c r="A85" s="202">
        <v>59</v>
      </c>
      <c r="B85" s="260" t="s">
        <v>245</v>
      </c>
      <c r="C85" s="261" t="s">
        <v>246</v>
      </c>
      <c r="D85" s="554"/>
      <c r="E85" s="262"/>
    </row>
    <row r="86" spans="1:5" ht="15.95" customHeight="1">
      <c r="A86" s="202">
        <v>60</v>
      </c>
      <c r="B86" s="260" t="s">
        <v>247</v>
      </c>
      <c r="C86" s="261" t="s">
        <v>248</v>
      </c>
      <c r="D86" s="554"/>
      <c r="E86" s="262"/>
    </row>
    <row r="87" spans="1:5" ht="15.95" customHeight="1">
      <c r="A87" s="202">
        <v>61</v>
      </c>
      <c r="B87" s="260" t="s">
        <v>249</v>
      </c>
      <c r="C87" s="261" t="s">
        <v>250</v>
      </c>
      <c r="D87" s="554"/>
      <c r="E87" s="262"/>
    </row>
    <row r="88" spans="1:5" ht="23.25" customHeight="1">
      <c r="A88" s="202">
        <v>62</v>
      </c>
      <c r="B88" s="257" t="s">
        <v>251</v>
      </c>
      <c r="C88" s="258" t="s">
        <v>252</v>
      </c>
      <c r="D88" s="259">
        <f>SUM(D89:D96)</f>
        <v>0</v>
      </c>
      <c r="E88" s="259">
        <f>SUM(E89:E96)</f>
        <v>0</v>
      </c>
    </row>
    <row r="89" spans="1:5" ht="15.95" customHeight="1">
      <c r="A89" s="202">
        <v>63</v>
      </c>
      <c r="B89" s="260" t="s">
        <v>253</v>
      </c>
      <c r="C89" s="261" t="s">
        <v>254</v>
      </c>
      <c r="D89" s="554"/>
      <c r="E89" s="262"/>
    </row>
    <row r="90" spans="1:5" ht="15.95" customHeight="1">
      <c r="A90" s="202">
        <v>64</v>
      </c>
      <c r="B90" s="260" t="s">
        <v>255</v>
      </c>
      <c r="C90" s="261" t="s">
        <v>256</v>
      </c>
      <c r="D90" s="554"/>
      <c r="E90" s="262"/>
    </row>
    <row r="91" spans="1:5" ht="24">
      <c r="A91" s="202">
        <v>65</v>
      </c>
      <c r="B91" s="260" t="s">
        <v>257</v>
      </c>
      <c r="C91" s="261" t="s">
        <v>258</v>
      </c>
      <c r="D91" s="554"/>
      <c r="E91" s="505"/>
    </row>
    <row r="92" spans="1:5" ht="15.95" customHeight="1">
      <c r="A92" s="202">
        <v>66</v>
      </c>
      <c r="B92" s="260" t="s">
        <v>259</v>
      </c>
      <c r="C92" s="261" t="s">
        <v>260</v>
      </c>
      <c r="D92" s="262"/>
      <c r="E92" s="262"/>
    </row>
    <row r="93" spans="1:5" ht="15.95" customHeight="1">
      <c r="A93" s="202">
        <v>67</v>
      </c>
      <c r="B93" s="260" t="s">
        <v>261</v>
      </c>
      <c r="C93" s="261" t="s">
        <v>262</v>
      </c>
      <c r="D93" s="262"/>
      <c r="E93" s="262"/>
    </row>
    <row r="94" spans="1:5" ht="15.95" customHeight="1">
      <c r="A94" s="202">
        <v>68</v>
      </c>
      <c r="B94" s="260" t="s">
        <v>263</v>
      </c>
      <c r="C94" s="261" t="s">
        <v>264</v>
      </c>
      <c r="D94" s="262"/>
      <c r="E94" s="262"/>
    </row>
    <row r="95" spans="1:5" ht="15.95" customHeight="1">
      <c r="A95" s="202">
        <v>69</v>
      </c>
      <c r="B95" s="260" t="s">
        <v>265</v>
      </c>
      <c r="C95" s="261" t="s">
        <v>266</v>
      </c>
      <c r="D95" s="262"/>
      <c r="E95" s="262"/>
    </row>
    <row r="96" spans="1:5" ht="15.95" customHeight="1">
      <c r="A96" s="202">
        <v>70</v>
      </c>
      <c r="B96" s="260" t="s">
        <v>267</v>
      </c>
      <c r="C96" s="261" t="s">
        <v>268</v>
      </c>
      <c r="D96" s="262"/>
      <c r="E96" s="262"/>
    </row>
    <row r="97" spans="1:6" ht="19.899999999999999" customHeight="1">
      <c r="A97" s="202">
        <v>71</v>
      </c>
      <c r="B97" s="257" t="s">
        <v>269</v>
      </c>
      <c r="C97" s="255" t="s">
        <v>270</v>
      </c>
      <c r="D97" s="259">
        <f>SUM(D98:D106)</f>
        <v>0</v>
      </c>
      <c r="E97" s="259">
        <f>SUM(E98:E106)</f>
        <v>0</v>
      </c>
    </row>
    <row r="98" spans="1:6" ht="15.95" customHeight="1">
      <c r="A98" s="202">
        <v>72</v>
      </c>
      <c r="B98" s="260" t="s">
        <v>271</v>
      </c>
      <c r="C98" s="261" t="s">
        <v>272</v>
      </c>
      <c r="D98" s="554"/>
      <c r="E98" s="262"/>
    </row>
    <row r="99" spans="1:6" ht="15.95" customHeight="1">
      <c r="A99" s="202">
        <v>73</v>
      </c>
      <c r="B99" s="260" t="s">
        <v>273</v>
      </c>
      <c r="C99" s="261" t="s">
        <v>274</v>
      </c>
      <c r="D99" s="554"/>
      <c r="E99" s="262"/>
    </row>
    <row r="100" spans="1:6" ht="15.95" customHeight="1">
      <c r="A100" s="202">
        <v>74</v>
      </c>
      <c r="B100" s="260" t="s">
        <v>275</v>
      </c>
      <c r="C100" s="261" t="s">
        <v>276</v>
      </c>
      <c r="D100" s="554"/>
      <c r="E100" s="262"/>
    </row>
    <row r="101" spans="1:6" ht="15.95" customHeight="1">
      <c r="A101" s="202">
        <v>75</v>
      </c>
      <c r="B101" s="260" t="s">
        <v>277</v>
      </c>
      <c r="C101" s="261" t="s">
        <v>278</v>
      </c>
      <c r="D101" s="554"/>
      <c r="E101" s="262"/>
    </row>
    <row r="102" spans="1:6" ht="15.95" customHeight="1">
      <c r="A102" s="202">
        <v>76</v>
      </c>
      <c r="B102" s="260" t="s">
        <v>279</v>
      </c>
      <c r="C102" s="261" t="s">
        <v>280</v>
      </c>
      <c r="D102" s="554"/>
      <c r="E102" s="262"/>
    </row>
    <row r="103" spans="1:6" ht="15.95" customHeight="1">
      <c r="A103" s="202">
        <v>77</v>
      </c>
      <c r="B103" s="260" t="s">
        <v>281</v>
      </c>
      <c r="C103" s="261" t="s">
        <v>282</v>
      </c>
      <c r="D103" s="554"/>
      <c r="E103" s="262"/>
    </row>
    <row r="104" spans="1:6" ht="15.95" customHeight="1">
      <c r="A104" s="202">
        <v>78</v>
      </c>
      <c r="B104" s="260" t="s">
        <v>283</v>
      </c>
      <c r="C104" s="261" t="s">
        <v>284</v>
      </c>
      <c r="D104" s="554"/>
      <c r="E104" s="262"/>
    </row>
    <row r="105" spans="1:6" ht="15.95" customHeight="1">
      <c r="A105" s="202">
        <v>79</v>
      </c>
      <c r="B105" s="260" t="s">
        <v>285</v>
      </c>
      <c r="C105" s="261" t="s">
        <v>286</v>
      </c>
      <c r="D105" s="554"/>
      <c r="E105" s="262"/>
    </row>
    <row r="106" spans="1:6" ht="15.95" customHeight="1">
      <c r="A106" s="202">
        <v>80</v>
      </c>
      <c r="B106" s="260" t="s">
        <v>287</v>
      </c>
      <c r="C106" s="261" t="s">
        <v>288</v>
      </c>
      <c r="D106" s="554"/>
      <c r="E106" s="262"/>
    </row>
    <row r="107" spans="1:6" s="84" customFormat="1" ht="15" customHeight="1">
      <c r="B107" s="263"/>
      <c r="C107" s="263"/>
      <c r="D107" s="245"/>
      <c r="E107" s="245"/>
      <c r="F107" s="582"/>
    </row>
    <row r="108" spans="1:6" ht="19.899999999999999" customHeight="1">
      <c r="B108" s="264"/>
      <c r="C108" s="265"/>
      <c r="D108" s="266"/>
      <c r="E108" s="266"/>
    </row>
    <row r="111" spans="1:6">
      <c r="C111" s="704"/>
      <c r="D111" s="705"/>
    </row>
    <row r="115" spans="3:4">
      <c r="C115" s="704"/>
      <c r="D115" s="704"/>
    </row>
    <row r="116" spans="3:4">
      <c r="C116" s="704"/>
      <c r="D116" s="704"/>
    </row>
  </sheetData>
  <mergeCells count="3">
    <mergeCell ref="C111:D111"/>
    <mergeCell ref="C115:D115"/>
    <mergeCell ref="C116:D116"/>
  </mergeCells>
  <phoneticPr fontId="0" type="noConversion"/>
  <pageMargins left="0.7" right="0.7" top="0.75" bottom="0.75" header="0.3" footer="0.3"/>
  <pageSetup paperSize="9" orientation="landscape" copies="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59"/>
  <sheetViews>
    <sheetView view="pageBreakPreview" topLeftCell="B16" zoomScaleSheetLayoutView="100" workbookViewId="0">
      <selection activeCell="J49" sqref="J49"/>
    </sheetView>
  </sheetViews>
  <sheetFormatPr defaultRowHeight="12.75"/>
  <cols>
    <col min="1" max="1" width="4.42578125" style="287" customWidth="1"/>
    <col min="2" max="2" width="12.28515625" style="321" customWidth="1"/>
    <col min="3" max="3" width="10.42578125" style="321" customWidth="1"/>
    <col min="4" max="4" width="20" style="287" customWidth="1"/>
    <col min="5" max="5" width="4" style="287" hidden="1" customWidth="1"/>
    <col min="6" max="6" width="42.5703125" style="321" customWidth="1"/>
    <col min="7" max="7" width="12.7109375" style="287" customWidth="1"/>
    <col min="8" max="8" width="12.85546875" style="287" customWidth="1"/>
    <col min="9" max="9" width="11.28515625" style="287" customWidth="1"/>
    <col min="10" max="10" width="13.85546875" style="287" customWidth="1"/>
    <col min="11" max="16384" width="9.140625" style="287"/>
  </cols>
  <sheetData>
    <row r="1" spans="1:16" s="84" customFormat="1" ht="15" customHeight="1">
      <c r="A1" s="1" t="s">
        <v>742</v>
      </c>
      <c r="B1" s="2"/>
      <c r="C1" s="2"/>
      <c r="D1" s="242"/>
      <c r="E1" s="242"/>
      <c r="F1" s="242"/>
      <c r="G1" s="242"/>
      <c r="H1" s="93"/>
      <c r="I1" s="242"/>
      <c r="J1" s="93"/>
    </row>
    <row r="2" spans="1:16" s="84" customFormat="1">
      <c r="A2" s="1" t="s">
        <v>743</v>
      </c>
      <c r="B2" s="2"/>
      <c r="C2" s="2"/>
      <c r="D2" s="242"/>
      <c r="E2" s="242"/>
      <c r="F2" s="242"/>
      <c r="G2" s="86" t="s">
        <v>895</v>
      </c>
      <c r="H2" s="86"/>
      <c r="I2" s="78"/>
      <c r="J2" s="79"/>
      <c r="K2" s="124"/>
    </row>
    <row r="3" spans="1:16" s="84" customFormat="1">
      <c r="B3" s="243"/>
      <c r="C3" s="243"/>
      <c r="D3" s="242"/>
      <c r="E3" s="242"/>
      <c r="F3" s="242"/>
      <c r="G3" s="86" t="s">
        <v>896</v>
      </c>
      <c r="H3" s="533"/>
      <c r="I3" s="78"/>
      <c r="J3" s="79"/>
      <c r="K3" s="124"/>
    </row>
    <row r="4" spans="1:16" s="271" customFormat="1" ht="15" customHeight="1">
      <c r="A4" s="1" t="s">
        <v>289</v>
      </c>
      <c r="B4" s="269"/>
      <c r="C4" s="269"/>
      <c r="D4" s="269"/>
      <c r="E4" s="269"/>
      <c r="F4" s="269"/>
      <c r="G4" s="86"/>
      <c r="H4" s="88"/>
      <c r="I4" s="78"/>
      <c r="J4" s="79"/>
      <c r="K4" s="124"/>
      <c r="L4" s="270"/>
    </row>
    <row r="5" spans="1:16" s="4" customFormat="1" ht="15" customHeight="1">
      <c r="A5" s="6"/>
      <c r="B5" s="7"/>
      <c r="C5" s="7"/>
      <c r="D5" s="8"/>
      <c r="E5" s="8"/>
      <c r="F5" s="272" t="s">
        <v>290</v>
      </c>
      <c r="G5" s="86" t="s">
        <v>897</v>
      </c>
      <c r="H5" s="87"/>
      <c r="I5" s="535"/>
      <c r="J5" s="79"/>
      <c r="K5" s="124"/>
      <c r="L5" s="5"/>
    </row>
    <row r="6" spans="1:16" s="4" customFormat="1">
      <c r="A6" s="9" t="s">
        <v>724</v>
      </c>
      <c r="B6" s="7"/>
      <c r="C6" s="7"/>
      <c r="D6" s="8"/>
      <c r="E6" s="8"/>
      <c r="F6" s="8"/>
      <c r="G6" s="87"/>
      <c r="H6" s="88"/>
      <c r="I6" s="85"/>
      <c r="J6" s="85"/>
      <c r="K6" s="124"/>
      <c r="L6" s="5"/>
    </row>
    <row r="7" spans="1:16" s="4" customFormat="1" ht="11.25" customHeight="1">
      <c r="A7" s="9"/>
      <c r="B7" s="7"/>
      <c r="C7" s="7"/>
      <c r="D7" s="8"/>
      <c r="E7" s="8"/>
      <c r="F7" s="8"/>
      <c r="G7" s="86" t="s">
        <v>898</v>
      </c>
      <c r="H7" s="87"/>
      <c r="I7" s="80"/>
      <c r="J7" s="85"/>
      <c r="K7" s="124"/>
      <c r="L7" s="5"/>
    </row>
    <row r="8" spans="1:16" s="4" customFormat="1">
      <c r="A8" s="9"/>
      <c r="B8" s="7"/>
      <c r="C8" s="7"/>
      <c r="D8" s="8"/>
      <c r="E8" s="8"/>
      <c r="F8" s="8"/>
      <c r="G8" s="89"/>
      <c r="H8" s="88"/>
      <c r="I8" s="80"/>
      <c r="J8" s="85"/>
      <c r="K8" s="124"/>
    </row>
    <row r="9" spans="1:16" s="277" customFormat="1" ht="13.5" customHeight="1">
      <c r="A9" s="273" t="s">
        <v>1193</v>
      </c>
      <c r="B9" s="274"/>
      <c r="C9" s="274"/>
      <c r="D9" s="275"/>
      <c r="E9" s="275"/>
      <c r="F9" s="276"/>
      <c r="G9" s="86"/>
      <c r="H9" s="87"/>
      <c r="I9" s="85"/>
      <c r="J9" s="85"/>
      <c r="K9" s="85"/>
      <c r="L9" s="276"/>
      <c r="M9" s="276"/>
      <c r="N9" s="276"/>
      <c r="O9" s="276"/>
      <c r="P9" s="276"/>
    </row>
    <row r="10" spans="1:16" s="4" customFormat="1" ht="13.5" customHeight="1">
      <c r="A10" s="9"/>
      <c r="B10" s="12"/>
      <c r="C10" s="12"/>
      <c r="D10" s="9"/>
      <c r="E10" s="11"/>
      <c r="F10" s="11"/>
      <c r="G10" s="86" t="s">
        <v>899</v>
      </c>
      <c r="H10" s="87"/>
      <c r="I10" s="81"/>
      <c r="J10" s="85"/>
      <c r="K10" s="124"/>
      <c r="L10" s="5"/>
      <c r="M10" s="5"/>
      <c r="N10" s="5"/>
      <c r="O10" s="5"/>
      <c r="P10" s="5"/>
    </row>
    <row r="11" spans="1:16" s="282" customFormat="1" ht="12.75" customHeight="1">
      <c r="A11" s="9" t="s">
        <v>291</v>
      </c>
      <c r="B11" s="278"/>
      <c r="C11" s="278"/>
      <c r="D11" s="279"/>
      <c r="E11" s="280"/>
      <c r="F11" s="280"/>
      <c r="G11" s="86"/>
      <c r="H11" s="87"/>
      <c r="I11" s="81"/>
      <c r="J11" s="85"/>
      <c r="K11" s="124"/>
      <c r="L11" s="281"/>
      <c r="M11" s="281"/>
      <c r="N11" s="281"/>
      <c r="O11" s="281"/>
      <c r="P11" s="281"/>
    </row>
    <row r="12" spans="1:16" s="4" customFormat="1">
      <c r="A12" s="9"/>
      <c r="B12" s="12"/>
      <c r="C12" s="12"/>
      <c r="D12" s="11"/>
      <c r="E12" s="11"/>
      <c r="F12" s="11"/>
      <c r="G12" s="86" t="s">
        <v>900</v>
      </c>
      <c r="H12" s="89"/>
      <c r="I12" s="85"/>
      <c r="J12" s="85"/>
      <c r="K12" s="124"/>
    </row>
    <row r="13" spans="1:16" s="4" customFormat="1">
      <c r="A13" s="9"/>
      <c r="B13" s="12"/>
      <c r="C13" s="12"/>
      <c r="D13" s="11"/>
      <c r="E13" s="11"/>
      <c r="F13" s="11"/>
      <c r="G13" s="86"/>
      <c r="H13" s="86"/>
      <c r="I13" s="85"/>
      <c r="J13" s="85"/>
      <c r="K13" s="124"/>
    </row>
    <row r="14" spans="1:16" s="277" customFormat="1" ht="12" customHeight="1">
      <c r="A14" s="273" t="s">
        <v>292</v>
      </c>
      <c r="B14" s="274"/>
      <c r="C14" s="274"/>
      <c r="D14" s="275"/>
      <c r="E14" s="275"/>
      <c r="G14" s="86" t="s">
        <v>1190</v>
      </c>
      <c r="H14" s="88"/>
      <c r="I14" s="85"/>
      <c r="J14" s="85"/>
      <c r="K14" s="124"/>
    </row>
    <row r="15" spans="1:16" s="277" customFormat="1">
      <c r="A15" s="273"/>
      <c r="B15" s="274"/>
      <c r="C15" s="274"/>
      <c r="D15" s="275"/>
      <c r="E15" s="275"/>
      <c r="F15" s="273"/>
      <c r="G15" s="275"/>
      <c r="H15" s="273"/>
      <c r="J15" s="283"/>
    </row>
    <row r="16" spans="1:16">
      <c r="A16" s="284"/>
      <c r="B16" s="284"/>
      <c r="C16" s="284"/>
      <c r="D16" s="285"/>
      <c r="E16" s="285"/>
      <c r="F16" s="285"/>
      <c r="G16" s="286"/>
      <c r="H16" s="285"/>
      <c r="I16" s="286"/>
      <c r="J16" s="283"/>
    </row>
    <row r="17" spans="1:11">
      <c r="A17" s="284"/>
      <c r="B17" s="284"/>
      <c r="C17" s="284"/>
      <c r="D17" s="285"/>
      <c r="E17" s="285"/>
      <c r="F17" s="285"/>
      <c r="G17" s="286"/>
      <c r="H17" s="285"/>
      <c r="I17" s="286"/>
      <c r="J17" s="285"/>
    </row>
    <row r="18" spans="1:11" ht="15.75" customHeight="1">
      <c r="A18" s="707" t="s">
        <v>293</v>
      </c>
      <c r="B18" s="707"/>
      <c r="C18" s="707"/>
      <c r="D18" s="707"/>
      <c r="E18" s="707"/>
      <c r="F18" s="707"/>
      <c r="G18" s="707"/>
      <c r="H18" s="707"/>
      <c r="I18" s="707"/>
      <c r="J18" s="707"/>
      <c r="K18" s="277"/>
    </row>
    <row r="19" spans="1:11" s="288" customFormat="1" ht="15" customHeight="1">
      <c r="A19" s="707" t="s">
        <v>1194</v>
      </c>
      <c r="B19" s="707"/>
      <c r="C19" s="707"/>
      <c r="D19" s="707"/>
      <c r="E19" s="707"/>
      <c r="F19" s="707"/>
      <c r="G19" s="707"/>
      <c r="H19" s="707"/>
      <c r="I19" s="707"/>
      <c r="J19" s="707"/>
    </row>
    <row r="20" spans="1:11" s="288" customFormat="1" ht="15" customHeight="1">
      <c r="A20" s="289"/>
      <c r="B20" s="290"/>
      <c r="C20" s="290"/>
      <c r="D20" s="290"/>
      <c r="E20" s="290"/>
      <c r="F20" s="290"/>
      <c r="G20" s="290"/>
      <c r="H20" s="10"/>
      <c r="I20" s="290"/>
    </row>
    <row r="21" spans="1:11" s="288" customFormat="1" ht="15" customHeight="1">
      <c r="A21" s="289"/>
      <c r="B21" s="290"/>
      <c r="C21" s="290"/>
      <c r="D21" s="290"/>
      <c r="E21" s="290"/>
      <c r="F21" s="290"/>
      <c r="G21" s="290"/>
      <c r="H21" s="283"/>
      <c r="I21" s="290"/>
    </row>
    <row r="22" spans="1:11" ht="13.5" customHeight="1">
      <c r="A22" s="291"/>
      <c r="B22" s="291"/>
      <c r="C22" s="291"/>
      <c r="D22" s="285"/>
      <c r="E22" s="285"/>
      <c r="F22" s="285"/>
      <c r="G22" s="286"/>
      <c r="H22" s="283"/>
      <c r="I22" s="286"/>
    </row>
    <row r="23" spans="1:11" ht="1.1499999999999999" customHeight="1">
      <c r="A23" s="291"/>
      <c r="B23" s="292"/>
      <c r="C23" s="292"/>
      <c r="D23" s="293"/>
      <c r="E23" s="293"/>
      <c r="F23" s="170"/>
      <c r="G23" s="185"/>
      <c r="H23" s="185"/>
      <c r="I23" s="185"/>
      <c r="J23" s="185"/>
    </row>
    <row r="24" spans="1:11" s="299" customFormat="1" ht="90" customHeight="1">
      <c r="A24" s="294" t="s">
        <v>294</v>
      </c>
      <c r="B24" s="295" t="s">
        <v>295</v>
      </c>
      <c r="C24" s="296" t="s">
        <v>296</v>
      </c>
      <c r="D24" s="297" t="s">
        <v>297</v>
      </c>
      <c r="E24" s="298"/>
      <c r="F24" s="297" t="s">
        <v>298</v>
      </c>
      <c r="G24" s="297" t="s">
        <v>299</v>
      </c>
      <c r="H24" s="296" t="s">
        <v>300</v>
      </c>
      <c r="I24" s="296" t="s">
        <v>301</v>
      </c>
      <c r="J24" s="295" t="s">
        <v>302</v>
      </c>
    </row>
    <row r="25" spans="1:11" s="308" customFormat="1">
      <c r="A25" s="300"/>
      <c r="B25" s="196">
        <v>1</v>
      </c>
      <c r="C25" s="301"/>
      <c r="D25" s="302">
        <v>2</v>
      </c>
      <c r="E25" s="303"/>
      <c r="F25" s="304">
        <v>3</v>
      </c>
      <c r="G25" s="302">
        <v>4</v>
      </c>
      <c r="H25" s="305">
        <v>5</v>
      </c>
      <c r="I25" s="306">
        <v>6</v>
      </c>
      <c r="J25" s="307">
        <v>7</v>
      </c>
    </row>
    <row r="26" spans="1:11" ht="15" customHeight="1">
      <c r="A26" s="589">
        <v>1</v>
      </c>
      <c r="B26" s="548"/>
      <c r="C26" s="311"/>
      <c r="D26" s="549"/>
      <c r="E26" s="312"/>
      <c r="F26" s="313"/>
      <c r="G26" s="550"/>
      <c r="H26" s="550"/>
      <c r="I26" s="551"/>
      <c r="J26" s="550"/>
    </row>
    <row r="27" spans="1:11" ht="15" customHeight="1">
      <c r="A27" s="589">
        <v>2</v>
      </c>
      <c r="B27" s="548"/>
      <c r="C27" s="311"/>
      <c r="D27" s="549"/>
      <c r="E27" s="312"/>
      <c r="F27" s="555"/>
      <c r="G27" s="550"/>
      <c r="H27" s="550"/>
      <c r="I27" s="556"/>
      <c r="J27" s="550"/>
    </row>
    <row r="28" spans="1:11" ht="15" customHeight="1">
      <c r="A28" s="589">
        <v>3</v>
      </c>
      <c r="B28" s="548"/>
      <c r="C28" s="311"/>
      <c r="D28" s="549"/>
      <c r="E28" s="312"/>
      <c r="F28" s="313"/>
      <c r="G28" s="550"/>
      <c r="H28" s="550"/>
      <c r="I28" s="556"/>
      <c r="J28" s="550"/>
    </row>
    <row r="29" spans="1:11" ht="15" customHeight="1">
      <c r="A29" s="589">
        <v>4</v>
      </c>
      <c r="B29" s="548"/>
      <c r="C29" s="311"/>
      <c r="D29" s="549"/>
      <c r="E29" s="312"/>
      <c r="F29" s="313"/>
      <c r="G29" s="550"/>
      <c r="H29" s="550"/>
      <c r="I29" s="551"/>
      <c r="J29" s="550"/>
    </row>
    <row r="30" spans="1:11" ht="15" customHeight="1">
      <c r="A30" s="589">
        <v>5</v>
      </c>
      <c r="B30" s="548"/>
      <c r="C30" s="311"/>
      <c r="D30" s="549"/>
      <c r="E30" s="312"/>
      <c r="F30" s="313"/>
      <c r="G30" s="550"/>
      <c r="H30" s="550"/>
      <c r="I30" s="551"/>
      <c r="J30" s="550"/>
    </row>
    <row r="31" spans="1:11" ht="15" customHeight="1">
      <c r="A31" s="589">
        <v>6</v>
      </c>
      <c r="B31" s="548"/>
      <c r="C31" s="311"/>
      <c r="D31" s="549"/>
      <c r="E31" s="312"/>
      <c r="F31" s="313"/>
      <c r="G31" s="550"/>
      <c r="H31" s="550"/>
      <c r="I31" s="551"/>
      <c r="J31" s="550"/>
    </row>
    <row r="32" spans="1:11" ht="15" customHeight="1">
      <c r="A32" s="589">
        <v>7</v>
      </c>
      <c r="B32" s="548"/>
      <c r="C32" s="311"/>
      <c r="D32" s="593"/>
      <c r="E32" s="312"/>
      <c r="F32" s="313"/>
      <c r="G32" s="550"/>
      <c r="H32" s="550"/>
      <c r="I32" s="551"/>
      <c r="J32" s="550"/>
    </row>
    <row r="33" spans="1:10" ht="15" customHeight="1">
      <c r="A33" s="589">
        <v>8</v>
      </c>
      <c r="B33" s="548"/>
      <c r="C33" s="311"/>
      <c r="D33" s="549"/>
      <c r="E33" s="312"/>
      <c r="F33" s="313"/>
      <c r="G33" s="550"/>
      <c r="H33" s="550"/>
      <c r="I33" s="551"/>
      <c r="J33" s="550"/>
    </row>
    <row r="34" spans="1:10" ht="15" customHeight="1">
      <c r="A34" s="589">
        <v>9</v>
      </c>
      <c r="B34" s="548"/>
      <c r="C34" s="311"/>
      <c r="D34" s="593"/>
      <c r="E34" s="312"/>
      <c r="F34" s="313"/>
      <c r="G34" s="550"/>
      <c r="H34" s="550"/>
      <c r="I34" s="551"/>
      <c r="J34" s="550"/>
    </row>
    <row r="35" spans="1:10" ht="15" customHeight="1">
      <c r="A35" s="589">
        <v>10</v>
      </c>
      <c r="B35" s="548"/>
      <c r="C35" s="311"/>
      <c r="D35" s="593"/>
      <c r="E35" s="312"/>
      <c r="F35" s="593"/>
      <c r="G35" s="550"/>
      <c r="H35" s="550"/>
      <c r="I35" s="551"/>
      <c r="J35" s="550"/>
    </row>
    <row r="36" spans="1:10" ht="15" customHeight="1">
      <c r="A36" s="589">
        <v>11</v>
      </c>
      <c r="B36" s="548"/>
      <c r="C36" s="311"/>
      <c r="D36" s="593"/>
      <c r="E36" s="312"/>
      <c r="F36" s="313"/>
      <c r="G36" s="550"/>
      <c r="H36" s="550"/>
      <c r="I36" s="551"/>
      <c r="J36" s="550"/>
    </row>
    <row r="37" spans="1:10" ht="15" customHeight="1">
      <c r="A37" s="589">
        <v>12</v>
      </c>
      <c r="B37" s="548"/>
      <c r="C37" s="311"/>
      <c r="D37" s="593"/>
      <c r="E37" s="312"/>
      <c r="F37" s="313"/>
      <c r="G37" s="550"/>
      <c r="H37" s="550"/>
      <c r="I37" s="551"/>
      <c r="J37" s="550"/>
    </row>
    <row r="38" spans="1:10" ht="15" customHeight="1">
      <c r="A38" s="589">
        <v>13</v>
      </c>
      <c r="B38" s="548"/>
      <c r="C38" s="311"/>
      <c r="D38" s="593"/>
      <c r="E38" s="312"/>
      <c r="F38" s="313"/>
      <c r="G38" s="550"/>
      <c r="H38" s="550"/>
      <c r="I38" s="551"/>
      <c r="J38" s="550"/>
    </row>
    <row r="39" spans="1:10" ht="15" customHeight="1">
      <c r="A39" s="589">
        <v>14</v>
      </c>
      <c r="B39" s="548"/>
      <c r="C39" s="311"/>
      <c r="D39" s="593"/>
      <c r="E39" s="312"/>
      <c r="F39" s="313"/>
      <c r="G39" s="550"/>
      <c r="H39" s="550"/>
      <c r="I39" s="551"/>
      <c r="J39" s="550"/>
    </row>
    <row r="40" spans="1:10" ht="15" customHeight="1">
      <c r="A40" s="589">
        <v>15</v>
      </c>
      <c r="B40" s="548"/>
      <c r="C40" s="311"/>
      <c r="D40" s="593"/>
      <c r="E40" s="312"/>
      <c r="F40" s="313"/>
      <c r="G40" s="550"/>
      <c r="H40" s="550"/>
      <c r="I40" s="551"/>
      <c r="J40" s="550"/>
    </row>
    <row r="41" spans="1:10" ht="15" customHeight="1">
      <c r="A41" s="589">
        <v>16</v>
      </c>
      <c r="B41" s="548"/>
      <c r="C41" s="311"/>
      <c r="D41" s="593"/>
      <c r="E41" s="312"/>
      <c r="F41" s="313"/>
      <c r="G41" s="550"/>
      <c r="H41" s="550"/>
      <c r="I41" s="551"/>
      <c r="J41" s="550"/>
    </row>
    <row r="42" spans="1:10" ht="15" customHeight="1">
      <c r="A42" s="309"/>
      <c r="B42" s="310"/>
      <c r="C42" s="311"/>
      <c r="D42" s="316"/>
      <c r="E42" s="317"/>
      <c r="F42" s="313"/>
      <c r="G42" s="314"/>
      <c r="H42" s="314"/>
      <c r="I42" s="314"/>
      <c r="J42" s="315"/>
    </row>
    <row r="43" spans="1:10">
      <c r="A43" s="320"/>
      <c r="D43" s="322"/>
      <c r="E43" s="323"/>
      <c r="F43" s="301" t="s">
        <v>303</v>
      </c>
      <c r="G43" s="318">
        <f>SUM(G26:G41)</f>
        <v>0</v>
      </c>
      <c r="H43" s="318">
        <f>SUM(H26:H41)</f>
        <v>0</v>
      </c>
      <c r="I43" s="318">
        <f t="shared" ref="I43:J43" si="0">SUM(I26:I41)</f>
        <v>0</v>
      </c>
      <c r="J43" s="318">
        <f t="shared" si="0"/>
        <v>0</v>
      </c>
    </row>
    <row r="44" spans="1:10">
      <c r="A44" s="320"/>
      <c r="D44" s="322"/>
      <c r="E44" s="324"/>
      <c r="F44" s="301" t="s">
        <v>304</v>
      </c>
      <c r="G44" s="318"/>
      <c r="H44" s="318"/>
      <c r="I44" s="319"/>
      <c r="J44" s="315"/>
    </row>
    <row r="45" spans="1:10" ht="35.25" customHeight="1">
      <c r="A45" s="320"/>
      <c r="D45" s="322"/>
      <c r="E45" s="325"/>
      <c r="F45" s="301" t="s">
        <v>305</v>
      </c>
      <c r="G45" s="326"/>
      <c r="H45" s="326"/>
      <c r="I45" s="326"/>
      <c r="J45" s="327"/>
    </row>
    <row r="46" spans="1:10">
      <c r="A46" s="320"/>
    </row>
    <row r="47" spans="1:10">
      <c r="A47" s="320"/>
      <c r="B47" s="706"/>
      <c r="C47" s="706"/>
      <c r="D47" s="706"/>
      <c r="E47" s="706"/>
      <c r="F47" s="706"/>
      <c r="G47" s="328"/>
      <c r="H47" s="328"/>
      <c r="I47" s="328"/>
      <c r="J47" s="328"/>
    </row>
    <row r="48" spans="1:10">
      <c r="A48" s="320"/>
      <c r="B48" s="292"/>
      <c r="C48" s="292"/>
      <c r="D48" s="328"/>
      <c r="E48" s="328"/>
      <c r="F48" s="292"/>
      <c r="G48" s="328"/>
      <c r="H48" s="328"/>
      <c r="I48" s="328"/>
      <c r="J48" s="122"/>
    </row>
    <row r="49" spans="1:10">
      <c r="A49" s="320"/>
      <c r="B49" s="292"/>
      <c r="C49" s="292"/>
      <c r="D49" s="328"/>
      <c r="E49" s="328"/>
      <c r="F49" s="292"/>
      <c r="G49" s="328"/>
      <c r="H49" s="328"/>
      <c r="I49" s="328"/>
      <c r="J49" s="5"/>
    </row>
    <row r="50" spans="1:10">
      <c r="A50" s="320"/>
      <c r="B50" s="55"/>
      <c r="C50" s="292"/>
      <c r="D50" s="328"/>
      <c r="E50" s="328"/>
      <c r="F50" s="292"/>
      <c r="G50" s="328"/>
      <c r="H50" s="328"/>
      <c r="I50" s="328"/>
      <c r="J50" s="5"/>
    </row>
    <row r="51" spans="1:10">
      <c r="A51" s="320"/>
      <c r="B51" s="292"/>
      <c r="C51" s="292"/>
      <c r="D51" s="328"/>
      <c r="E51" s="328"/>
      <c r="F51" s="292"/>
      <c r="G51" s="328"/>
      <c r="H51" s="328"/>
      <c r="I51" s="328"/>
      <c r="J51" s="5"/>
    </row>
    <row r="52" spans="1:10">
      <c r="A52" s="320"/>
      <c r="B52" s="706"/>
      <c r="C52" s="706"/>
      <c r="D52" s="706"/>
      <c r="E52" s="706"/>
      <c r="F52" s="706"/>
      <c r="G52" s="328"/>
      <c r="H52" s="328"/>
      <c r="I52" s="328"/>
      <c r="J52" s="328"/>
    </row>
    <row r="53" spans="1:10">
      <c r="A53" s="320"/>
      <c r="B53" s="706"/>
      <c r="C53" s="706"/>
      <c r="D53" s="706"/>
      <c r="E53" s="706"/>
      <c r="F53" s="706"/>
      <c r="G53" s="328"/>
      <c r="H53" s="328"/>
      <c r="I53" s="328"/>
      <c r="J53" s="328"/>
    </row>
    <row r="54" spans="1:10">
      <c r="A54" s="320"/>
      <c r="B54" s="292"/>
      <c r="C54" s="292"/>
      <c r="D54" s="328"/>
      <c r="E54" s="328"/>
      <c r="F54" s="292"/>
      <c r="G54" s="328"/>
      <c r="H54" s="328"/>
      <c r="I54" s="328"/>
      <c r="J54" s="328"/>
    </row>
    <row r="55" spans="1:10">
      <c r="B55" s="292"/>
      <c r="C55" s="292"/>
      <c r="D55" s="328"/>
      <c r="E55" s="328"/>
      <c r="F55" s="292"/>
      <c r="G55" s="328"/>
      <c r="H55" s="328"/>
      <c r="I55" s="328"/>
      <c r="J55" s="328"/>
    </row>
    <row r="56" spans="1:10">
      <c r="B56" s="292"/>
      <c r="C56" s="292"/>
      <c r="D56" s="328"/>
      <c r="E56" s="328"/>
      <c r="F56" s="292"/>
      <c r="G56" s="328"/>
      <c r="H56" s="328"/>
      <c r="I56" s="328"/>
      <c r="J56" s="328"/>
    </row>
    <row r="57" spans="1:10">
      <c r="B57" s="292"/>
      <c r="C57" s="292"/>
      <c r="D57" s="328"/>
      <c r="E57" s="328"/>
      <c r="F57" s="292"/>
      <c r="G57" s="328"/>
      <c r="H57" s="328"/>
      <c r="I57" s="328"/>
      <c r="J57" s="328"/>
    </row>
    <row r="58" spans="1:10">
      <c r="B58" s="292"/>
      <c r="C58" s="292"/>
      <c r="D58" s="328"/>
      <c r="E58" s="328"/>
      <c r="F58" s="292"/>
      <c r="G58" s="328"/>
      <c r="H58" s="328"/>
      <c r="I58" s="328"/>
      <c r="J58" s="328"/>
    </row>
    <row r="59" spans="1:10">
      <c r="B59" s="292"/>
      <c r="C59" s="292"/>
      <c r="D59" s="328"/>
      <c r="E59" s="328"/>
      <c r="F59" s="292"/>
      <c r="G59" s="328"/>
      <c r="H59" s="328"/>
      <c r="I59" s="328"/>
      <c r="J59" s="328"/>
    </row>
  </sheetData>
  <mergeCells count="5">
    <mergeCell ref="B53:F53"/>
    <mergeCell ref="A18:J18"/>
    <mergeCell ref="A19:J19"/>
    <mergeCell ref="B47:F47"/>
    <mergeCell ref="B52:F52"/>
  </mergeCells>
  <phoneticPr fontId="0" type="noConversion"/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73"/>
  <sheetViews>
    <sheetView view="pageBreakPreview" topLeftCell="A13" zoomScaleSheetLayoutView="100" workbookViewId="0">
      <selection activeCell="C21" sqref="C21"/>
    </sheetView>
  </sheetViews>
  <sheetFormatPr defaultRowHeight="12.75"/>
  <cols>
    <col min="1" max="1" width="4.28515625" style="89" customWidth="1"/>
    <col min="2" max="2" width="9" style="89" hidden="1" customWidth="1"/>
    <col min="3" max="3" width="44.140625" style="336" customWidth="1"/>
    <col min="4" max="4" width="20.7109375" style="89" customWidth="1"/>
    <col min="5" max="5" width="15.5703125" style="89" customWidth="1"/>
    <col min="6" max="6" width="18.5703125" style="89" customWidth="1"/>
    <col min="7" max="7" width="12.7109375" style="89" customWidth="1"/>
    <col min="8" max="8" width="12.140625" style="89" customWidth="1"/>
    <col min="9" max="9" width="10.42578125" style="89" customWidth="1"/>
    <col min="10" max="16384" width="9.140625" style="89"/>
  </cols>
  <sheetData>
    <row r="1" spans="1:7">
      <c r="A1" s="1" t="s">
        <v>742</v>
      </c>
      <c r="B1" s="1"/>
      <c r="C1" s="329"/>
      <c r="D1" s="3"/>
      <c r="E1" s="4"/>
    </row>
    <row r="2" spans="1:7">
      <c r="A2" s="1" t="s">
        <v>743</v>
      </c>
      <c r="B2" s="1"/>
      <c r="C2" s="329"/>
      <c r="D2" s="3"/>
      <c r="E2" s="78"/>
      <c r="F2" s="124"/>
    </row>
    <row r="3" spans="1:7">
      <c r="A3" s="1"/>
      <c r="B3" s="1"/>
      <c r="C3" s="329"/>
      <c r="D3" s="3"/>
      <c r="E3" s="78"/>
      <c r="F3" s="124"/>
    </row>
    <row r="4" spans="1:7">
      <c r="A4" s="1" t="s">
        <v>306</v>
      </c>
      <c r="B4" s="1"/>
      <c r="C4" s="329"/>
      <c r="D4" s="3"/>
      <c r="F4" s="330" t="s">
        <v>895</v>
      </c>
    </row>
    <row r="5" spans="1:7">
      <c r="A5" s="6"/>
      <c r="B5" s="6"/>
      <c r="C5" s="331"/>
      <c r="D5" s="8"/>
      <c r="F5" s="330" t="s">
        <v>896</v>
      </c>
      <c r="G5" s="534"/>
    </row>
    <row r="6" spans="1:7">
      <c r="A6" s="9" t="s">
        <v>724</v>
      </c>
      <c r="B6" s="9"/>
      <c r="C6" s="331"/>
      <c r="D6" s="8"/>
      <c r="F6" s="330"/>
    </row>
    <row r="7" spans="1:7">
      <c r="A7" s="9"/>
      <c r="B7" s="9"/>
      <c r="C7" s="331"/>
      <c r="D7" s="8"/>
      <c r="F7" s="330" t="s">
        <v>897</v>
      </c>
    </row>
    <row r="8" spans="1:7">
      <c r="A8" s="9"/>
      <c r="B8" s="9"/>
      <c r="C8" s="331"/>
      <c r="D8" s="8"/>
      <c r="F8" s="332"/>
    </row>
    <row r="9" spans="1:7">
      <c r="A9" s="9" t="s">
        <v>1195</v>
      </c>
      <c r="B9" s="9"/>
      <c r="C9" s="333"/>
      <c r="D9" s="11"/>
      <c r="F9" s="330" t="s">
        <v>898</v>
      </c>
    </row>
    <row r="10" spans="1:7">
      <c r="A10" s="9"/>
      <c r="B10" s="9"/>
      <c r="C10" s="333"/>
      <c r="D10" s="9"/>
      <c r="F10" s="165"/>
    </row>
    <row r="11" spans="1:7">
      <c r="A11" s="9"/>
      <c r="B11" s="9"/>
      <c r="C11" s="333"/>
      <c r="D11" s="9"/>
      <c r="F11" s="330"/>
    </row>
    <row r="12" spans="1:7">
      <c r="A12" s="9" t="s">
        <v>744</v>
      </c>
      <c r="B12" s="9"/>
      <c r="C12" s="333"/>
      <c r="D12" s="11"/>
      <c r="F12" s="330" t="s">
        <v>899</v>
      </c>
    </row>
    <row r="13" spans="1:7">
      <c r="A13" s="9"/>
      <c r="B13" s="9"/>
      <c r="C13" s="333"/>
      <c r="D13" s="11"/>
      <c r="F13" s="330"/>
    </row>
    <row r="14" spans="1:7">
      <c r="A14" s="9" t="s">
        <v>745</v>
      </c>
      <c r="B14" s="9"/>
      <c r="C14" s="333"/>
      <c r="D14" s="11"/>
      <c r="F14" s="330" t="s">
        <v>900</v>
      </c>
    </row>
    <row r="15" spans="1:7">
      <c r="A15" s="9"/>
      <c r="B15" s="9"/>
      <c r="C15" s="333"/>
      <c r="D15" s="11"/>
      <c r="F15" s="330"/>
    </row>
    <row r="16" spans="1:7" s="334" customFormat="1" ht="14.25">
      <c r="C16" s="335"/>
      <c r="F16" s="330" t="s">
        <v>721</v>
      </c>
    </row>
    <row r="17" spans="1:9">
      <c r="E17" s="165"/>
      <c r="F17" s="165"/>
    </row>
    <row r="19" spans="1:9" s="337" customFormat="1" ht="15">
      <c r="C19" s="708" t="s">
        <v>307</v>
      </c>
      <c r="D19" s="708"/>
      <c r="E19" s="708"/>
      <c r="F19" s="708"/>
      <c r="G19" s="708"/>
      <c r="H19" s="708"/>
    </row>
    <row r="20" spans="1:9" s="337" customFormat="1" ht="15">
      <c r="C20" s="708" t="s">
        <v>1196</v>
      </c>
      <c r="D20" s="708"/>
      <c r="E20" s="708"/>
      <c r="F20" s="708"/>
      <c r="G20" s="708"/>
      <c r="H20" s="708"/>
    </row>
    <row r="21" spans="1:9" s="340" customFormat="1" ht="12.75" customHeight="1">
      <c r="A21" s="338"/>
      <c r="B21" s="338"/>
      <c r="C21" s="339"/>
      <c r="D21" s="338"/>
      <c r="E21" s="338"/>
    </row>
    <row r="22" spans="1:9" s="340" customFormat="1" ht="63.75" customHeight="1">
      <c r="A22" s="344" t="s">
        <v>294</v>
      </c>
      <c r="B22" s="344"/>
      <c r="C22" s="343" t="s">
        <v>747</v>
      </c>
      <c r="D22" s="341" t="s">
        <v>308</v>
      </c>
      <c r="E22" s="341" t="s">
        <v>309</v>
      </c>
      <c r="F22" s="341" t="s">
        <v>310</v>
      </c>
      <c r="G22" s="341" t="s">
        <v>728</v>
      </c>
      <c r="H22" s="341" t="s">
        <v>729</v>
      </c>
      <c r="I22" s="341" t="s">
        <v>730</v>
      </c>
    </row>
    <row r="23" spans="1:9" s="340" customFormat="1" ht="24.75" customHeight="1">
      <c r="A23" s="147"/>
      <c r="B23" s="147"/>
      <c r="C23" s="342"/>
      <c r="D23" s="343">
        <v>1</v>
      </c>
      <c r="E23" s="343" t="s">
        <v>740</v>
      </c>
      <c r="F23" s="344" t="s">
        <v>311</v>
      </c>
      <c r="G23" s="307">
        <v>4</v>
      </c>
      <c r="H23" s="343">
        <v>5</v>
      </c>
      <c r="I23" s="343">
        <v>6</v>
      </c>
    </row>
    <row r="24" spans="1:9" s="340" customFormat="1" ht="14.25">
      <c r="A24" s="147">
        <v>1</v>
      </c>
      <c r="B24" s="147"/>
      <c r="C24" s="345" t="s">
        <v>312</v>
      </c>
      <c r="D24" s="537">
        <f>SUM(D25)</f>
        <v>0</v>
      </c>
      <c r="E24" s="537">
        <f t="shared" ref="E24:I24" si="0">SUM(E25)</f>
        <v>0</v>
      </c>
      <c r="F24" s="537">
        <f t="shared" si="0"/>
        <v>0</v>
      </c>
      <c r="G24" s="537">
        <f t="shared" si="0"/>
        <v>0</v>
      </c>
      <c r="H24" s="537">
        <f t="shared" si="0"/>
        <v>0</v>
      </c>
      <c r="I24" s="537">
        <f t="shared" si="0"/>
        <v>0</v>
      </c>
    </row>
    <row r="25" spans="1:9" s="340" customFormat="1" ht="28.5" customHeight="1">
      <c r="A25" s="147">
        <v>2</v>
      </c>
      <c r="B25" s="346">
        <v>300000</v>
      </c>
      <c r="C25" s="345" t="s">
        <v>741</v>
      </c>
      <c r="D25" s="537">
        <f>SUM(D26,D30,D34,D48,D53,D54)</f>
        <v>0</v>
      </c>
      <c r="E25" s="537">
        <f t="shared" ref="E25:I25" si="1">SUM(E26,E30,E34,E48,E53,E54)</f>
        <v>0</v>
      </c>
      <c r="F25" s="537">
        <f t="shared" si="1"/>
        <v>0</v>
      </c>
      <c r="G25" s="537">
        <f t="shared" si="1"/>
        <v>0</v>
      </c>
      <c r="H25" s="537">
        <f t="shared" si="1"/>
        <v>0</v>
      </c>
      <c r="I25" s="537">
        <f t="shared" si="1"/>
        <v>0</v>
      </c>
    </row>
    <row r="26" spans="1:9" s="340" customFormat="1" ht="14.25">
      <c r="A26" s="147">
        <v>3</v>
      </c>
      <c r="B26" s="346">
        <v>340000</v>
      </c>
      <c r="C26" s="347" t="s">
        <v>313</v>
      </c>
      <c r="D26" s="537">
        <f>SUM(D27:D29)</f>
        <v>0</v>
      </c>
      <c r="E26" s="537">
        <f t="shared" ref="E26:I26" si="2">SUM(E27:E29)</f>
        <v>0</v>
      </c>
      <c r="F26" s="537">
        <f t="shared" si="2"/>
        <v>0</v>
      </c>
      <c r="G26" s="537">
        <f t="shared" si="2"/>
        <v>0</v>
      </c>
      <c r="H26" s="537">
        <f>SUM(H27:H29)</f>
        <v>0</v>
      </c>
      <c r="I26" s="537">
        <f t="shared" si="2"/>
        <v>0</v>
      </c>
    </row>
    <row r="27" spans="1:9" s="340" customFormat="1" ht="24">
      <c r="A27" s="147">
        <v>4</v>
      </c>
      <c r="B27" s="348" t="s">
        <v>314</v>
      </c>
      <c r="C27" s="531" t="s">
        <v>315</v>
      </c>
      <c r="D27" s="542"/>
      <c r="E27" s="542">
        <f>G27+H27</f>
        <v>0</v>
      </c>
      <c r="F27" s="542">
        <f>E27-D27</f>
        <v>0</v>
      </c>
      <c r="G27" s="539"/>
      <c r="H27" s="542"/>
      <c r="I27" s="539"/>
    </row>
    <row r="28" spans="1:9" s="340" customFormat="1" ht="14.25" customHeight="1">
      <c r="A28" s="147">
        <v>5</v>
      </c>
      <c r="B28" s="346">
        <v>341300</v>
      </c>
      <c r="C28" s="531" t="s">
        <v>316</v>
      </c>
      <c r="D28" s="542"/>
      <c r="E28" s="542">
        <f t="shared" ref="E28:E33" si="3">G28+H28</f>
        <v>0</v>
      </c>
      <c r="F28" s="542">
        <f t="shared" ref="F28:F57" si="4">E28-D28</f>
        <v>0</v>
      </c>
      <c r="G28" s="539"/>
      <c r="H28" s="542"/>
      <c r="I28" s="539"/>
    </row>
    <row r="29" spans="1:9" s="340" customFormat="1" ht="15">
      <c r="A29" s="147">
        <v>6</v>
      </c>
      <c r="B29" s="346">
        <v>341400</v>
      </c>
      <c r="C29" s="531" t="s">
        <v>317</v>
      </c>
      <c r="D29" s="542"/>
      <c r="E29" s="542">
        <f t="shared" si="3"/>
        <v>0</v>
      </c>
      <c r="F29" s="542">
        <f t="shared" si="4"/>
        <v>0</v>
      </c>
      <c r="G29" s="539"/>
      <c r="H29" s="542"/>
      <c r="I29" s="539"/>
    </row>
    <row r="30" spans="1:9" s="340" customFormat="1" ht="25.5" customHeight="1">
      <c r="A30" s="147">
        <v>7</v>
      </c>
      <c r="B30" s="346">
        <v>311100</v>
      </c>
      <c r="C30" s="349" t="s">
        <v>733</v>
      </c>
      <c r="D30" s="537">
        <f>SUM(D31:D33)</f>
        <v>0</v>
      </c>
      <c r="E30" s="537">
        <f t="shared" ref="E30:I30" si="5">SUM(E31:E33)</f>
        <v>0</v>
      </c>
      <c r="F30" s="537">
        <f t="shared" si="5"/>
        <v>0</v>
      </c>
      <c r="G30" s="537">
        <f t="shared" si="5"/>
        <v>0</v>
      </c>
      <c r="H30" s="537">
        <f>SUM(H31:H33)</f>
        <v>0</v>
      </c>
      <c r="I30" s="537">
        <f t="shared" si="5"/>
        <v>0</v>
      </c>
    </row>
    <row r="31" spans="1:9" s="340" customFormat="1" ht="15">
      <c r="A31" s="147">
        <v>8</v>
      </c>
      <c r="B31" s="346">
        <v>311110</v>
      </c>
      <c r="C31" s="531" t="s">
        <v>731</v>
      </c>
      <c r="D31" s="539"/>
      <c r="E31" s="542">
        <f t="shared" si="3"/>
        <v>0</v>
      </c>
      <c r="F31" s="542">
        <f t="shared" si="4"/>
        <v>0</v>
      </c>
      <c r="G31" s="539"/>
      <c r="H31" s="542"/>
      <c r="I31" s="539"/>
    </row>
    <row r="32" spans="1:9" s="340" customFormat="1" ht="15">
      <c r="A32" s="147">
        <v>9</v>
      </c>
      <c r="B32" s="346"/>
      <c r="C32" s="531" t="s">
        <v>732</v>
      </c>
      <c r="D32" s="539"/>
      <c r="E32" s="542">
        <f t="shared" si="3"/>
        <v>0</v>
      </c>
      <c r="F32" s="542">
        <f t="shared" si="4"/>
        <v>0</v>
      </c>
      <c r="G32" s="539"/>
      <c r="H32" s="542"/>
      <c r="I32" s="539"/>
    </row>
    <row r="33" spans="1:9" s="340" customFormat="1" ht="24">
      <c r="A33" s="147">
        <v>10</v>
      </c>
      <c r="B33" s="348" t="s">
        <v>318</v>
      </c>
      <c r="C33" s="531" t="s">
        <v>319</v>
      </c>
      <c r="D33" s="539"/>
      <c r="E33" s="542">
        <f t="shared" si="3"/>
        <v>0</v>
      </c>
      <c r="F33" s="542">
        <f t="shared" si="4"/>
        <v>0</v>
      </c>
      <c r="G33" s="539"/>
      <c r="H33" s="542"/>
      <c r="I33" s="539"/>
    </row>
    <row r="34" spans="1:9" s="340" customFormat="1" ht="27.75" customHeight="1">
      <c r="A34" s="147">
        <v>11</v>
      </c>
      <c r="B34" s="346"/>
      <c r="C34" s="349" t="s">
        <v>734</v>
      </c>
      <c r="D34" s="537">
        <f>SUM(D35+D39+D43+D44+D45+D47+D46)</f>
        <v>0</v>
      </c>
      <c r="E34" s="537">
        <f>SUM(E35+E39+E43+E44+E45+E47+E46)</f>
        <v>0</v>
      </c>
      <c r="F34" s="537">
        <f>SUM(F35+F39+F43+F44+F45+F47+F46)</f>
        <v>0</v>
      </c>
      <c r="G34" s="537">
        <f>SUM(G35+G39+G43+G44+G45+G47+G46)</f>
        <v>0</v>
      </c>
      <c r="H34" s="537">
        <v>0</v>
      </c>
      <c r="I34" s="537">
        <f>SUM(I35+I39+I43+I44+I45+I47+I46)</f>
        <v>0</v>
      </c>
    </row>
    <row r="35" spans="1:9" s="340" customFormat="1" ht="25.5">
      <c r="A35" s="147">
        <v>12</v>
      </c>
      <c r="B35" s="346">
        <v>311400</v>
      </c>
      <c r="C35" s="350" t="s">
        <v>735</v>
      </c>
      <c r="D35" s="538">
        <f>SUM(D36:D38)</f>
        <v>0</v>
      </c>
      <c r="E35" s="538">
        <f t="shared" ref="E35:I35" si="6">SUM(E36:E38)</f>
        <v>0</v>
      </c>
      <c r="F35" s="538">
        <f t="shared" si="6"/>
        <v>0</v>
      </c>
      <c r="G35" s="538">
        <f t="shared" si="6"/>
        <v>0</v>
      </c>
      <c r="H35" s="538">
        <f t="shared" si="6"/>
        <v>0</v>
      </c>
      <c r="I35" s="538">
        <f t="shared" si="6"/>
        <v>0</v>
      </c>
    </row>
    <row r="36" spans="1:9" s="340" customFormat="1" ht="15">
      <c r="A36" s="147">
        <v>13</v>
      </c>
      <c r="B36" s="346">
        <v>311414</v>
      </c>
      <c r="C36" s="351" t="s">
        <v>320</v>
      </c>
      <c r="D36" s="539"/>
      <c r="E36" s="542">
        <f t="shared" ref="E36:E53" si="7">SUM(G36:H36)</f>
        <v>0</v>
      </c>
      <c r="F36" s="542">
        <f t="shared" si="4"/>
        <v>0</v>
      </c>
      <c r="G36" s="539"/>
      <c r="H36" s="539"/>
      <c r="I36" s="539"/>
    </row>
    <row r="37" spans="1:9" s="340" customFormat="1" ht="15">
      <c r="A37" s="147">
        <v>14</v>
      </c>
      <c r="B37" s="346">
        <v>311416</v>
      </c>
      <c r="C37" s="351" t="s">
        <v>321</v>
      </c>
      <c r="D37" s="539"/>
      <c r="E37" s="542">
        <f t="shared" si="7"/>
        <v>0</v>
      </c>
      <c r="F37" s="542">
        <f t="shared" si="4"/>
        <v>0</v>
      </c>
      <c r="G37" s="539"/>
      <c r="H37" s="539"/>
      <c r="I37" s="539"/>
    </row>
    <row r="38" spans="1:9" s="340" customFormat="1" ht="15">
      <c r="A38" s="147">
        <v>15</v>
      </c>
      <c r="B38" s="346"/>
      <c r="C38" s="351" t="s">
        <v>322</v>
      </c>
      <c r="D38" s="539"/>
      <c r="E38" s="542">
        <f t="shared" si="7"/>
        <v>0</v>
      </c>
      <c r="F38" s="542">
        <f t="shared" si="4"/>
        <v>0</v>
      </c>
      <c r="G38" s="539"/>
      <c r="H38" s="539"/>
      <c r="I38" s="539"/>
    </row>
    <row r="39" spans="1:9" s="340" customFormat="1" ht="25.5">
      <c r="A39" s="147">
        <v>16</v>
      </c>
      <c r="B39" s="346"/>
      <c r="C39" s="350" t="s">
        <v>736</v>
      </c>
      <c r="D39" s="538">
        <f>SUM(D40:D42)</f>
        <v>0</v>
      </c>
      <c r="E39" s="538">
        <f t="shared" ref="E39:I39" si="8">SUM(E40:E42)</f>
        <v>0</v>
      </c>
      <c r="F39" s="538">
        <f t="shared" si="8"/>
        <v>0</v>
      </c>
      <c r="G39" s="538">
        <f t="shared" si="8"/>
        <v>0</v>
      </c>
      <c r="H39" s="538">
        <f t="shared" si="8"/>
        <v>0</v>
      </c>
      <c r="I39" s="538">
        <f t="shared" si="8"/>
        <v>0</v>
      </c>
    </row>
    <row r="40" spans="1:9" s="340" customFormat="1" ht="15">
      <c r="A40" s="147">
        <v>17</v>
      </c>
      <c r="B40" s="346">
        <v>311451</v>
      </c>
      <c r="C40" s="351" t="s">
        <v>323</v>
      </c>
      <c r="D40" s="539"/>
      <c r="E40" s="542">
        <f t="shared" si="7"/>
        <v>0</v>
      </c>
      <c r="F40" s="542">
        <f t="shared" si="4"/>
        <v>0</v>
      </c>
      <c r="G40" s="539"/>
      <c r="H40" s="539"/>
      <c r="I40" s="539"/>
    </row>
    <row r="41" spans="1:9" s="340" customFormat="1" ht="15">
      <c r="A41" s="147">
        <v>18</v>
      </c>
      <c r="B41" s="346">
        <v>311471</v>
      </c>
      <c r="C41" s="351" t="s">
        <v>324</v>
      </c>
      <c r="D41" s="539"/>
      <c r="E41" s="542">
        <f t="shared" si="7"/>
        <v>0</v>
      </c>
      <c r="F41" s="542">
        <f t="shared" si="4"/>
        <v>0</v>
      </c>
      <c r="G41" s="539"/>
      <c r="H41" s="539"/>
      <c r="I41" s="539"/>
    </row>
    <row r="42" spans="1:9" s="340" customFormat="1" ht="15">
      <c r="A42" s="147">
        <v>19</v>
      </c>
      <c r="B42" s="346"/>
      <c r="C42" s="351" t="s">
        <v>325</v>
      </c>
      <c r="D42" s="539"/>
      <c r="E42" s="542">
        <f t="shared" si="7"/>
        <v>0</v>
      </c>
      <c r="F42" s="542">
        <f t="shared" si="4"/>
        <v>0</v>
      </c>
      <c r="G42" s="539"/>
      <c r="H42" s="539"/>
      <c r="I42" s="539"/>
    </row>
    <row r="43" spans="1:9" s="340" customFormat="1" ht="15">
      <c r="A43" s="147">
        <v>20</v>
      </c>
      <c r="B43" s="346">
        <v>311500</v>
      </c>
      <c r="C43" s="352" t="s">
        <v>326</v>
      </c>
      <c r="D43" s="541"/>
      <c r="E43" s="538">
        <f t="shared" si="7"/>
        <v>0</v>
      </c>
      <c r="F43" s="538">
        <f t="shared" si="4"/>
        <v>0</v>
      </c>
      <c r="G43" s="539"/>
      <c r="H43" s="539"/>
      <c r="I43" s="539"/>
    </row>
    <row r="44" spans="1:9" s="340" customFormat="1" ht="15">
      <c r="A44" s="147">
        <v>21</v>
      </c>
      <c r="B44" s="346">
        <v>311700</v>
      </c>
      <c r="C44" s="352" t="s">
        <v>327</v>
      </c>
      <c r="D44" s="539"/>
      <c r="E44" s="538">
        <f t="shared" si="7"/>
        <v>0</v>
      </c>
      <c r="F44" s="538">
        <f t="shared" si="4"/>
        <v>0</v>
      </c>
      <c r="G44" s="539"/>
      <c r="H44" s="539"/>
      <c r="I44" s="539"/>
    </row>
    <row r="45" spans="1:9" s="340" customFormat="1" ht="15">
      <c r="A45" s="147">
        <v>22</v>
      </c>
      <c r="B45" s="346"/>
      <c r="C45" s="352" t="s">
        <v>328</v>
      </c>
      <c r="D45" s="539"/>
      <c r="E45" s="538">
        <f t="shared" si="7"/>
        <v>0</v>
      </c>
      <c r="F45" s="538">
        <f t="shared" si="4"/>
        <v>0</v>
      </c>
      <c r="G45" s="539"/>
      <c r="H45" s="539"/>
      <c r="I45" s="539"/>
    </row>
    <row r="46" spans="1:9" s="340" customFormat="1" ht="25.5">
      <c r="A46" s="147">
        <v>23</v>
      </c>
      <c r="B46" s="346"/>
      <c r="C46" s="350" t="s">
        <v>737</v>
      </c>
      <c r="D46" s="539"/>
      <c r="E46" s="538">
        <f t="shared" si="7"/>
        <v>0</v>
      </c>
      <c r="F46" s="538">
        <f t="shared" si="4"/>
        <v>0</v>
      </c>
      <c r="G46" s="539"/>
      <c r="H46" s="539"/>
      <c r="I46" s="539"/>
    </row>
    <row r="47" spans="1:9" s="340" customFormat="1" ht="15">
      <c r="A47" s="147">
        <v>24</v>
      </c>
      <c r="B47" s="346">
        <v>311900</v>
      </c>
      <c r="C47" s="352" t="s">
        <v>329</v>
      </c>
      <c r="D47" s="539"/>
      <c r="E47" s="538"/>
      <c r="F47" s="538">
        <f t="shared" si="4"/>
        <v>0</v>
      </c>
      <c r="G47" s="539"/>
      <c r="H47" s="538">
        <v>0</v>
      </c>
      <c r="I47" s="539"/>
    </row>
    <row r="48" spans="1:9" s="340" customFormat="1" ht="25.5">
      <c r="A48" s="147">
        <v>25</v>
      </c>
      <c r="B48" s="346">
        <v>330000</v>
      </c>
      <c r="C48" s="349" t="s">
        <v>738</v>
      </c>
      <c r="D48" s="537">
        <f>SUM(D49:D52)</f>
        <v>0</v>
      </c>
      <c r="E48" s="537">
        <f t="shared" ref="E48:I48" si="9">SUM(E49:E52)</f>
        <v>0</v>
      </c>
      <c r="F48" s="537">
        <f t="shared" si="9"/>
        <v>0</v>
      </c>
      <c r="G48" s="537">
        <f t="shared" si="9"/>
        <v>0</v>
      </c>
      <c r="H48" s="537">
        <f t="shared" si="9"/>
        <v>0</v>
      </c>
      <c r="I48" s="537">
        <f t="shared" si="9"/>
        <v>0</v>
      </c>
    </row>
    <row r="49" spans="1:9" s="340" customFormat="1" ht="15">
      <c r="A49" s="147">
        <v>26</v>
      </c>
      <c r="B49" s="346">
        <v>331100</v>
      </c>
      <c r="C49" s="532" t="s">
        <v>330</v>
      </c>
      <c r="D49" s="539"/>
      <c r="E49" s="542">
        <f t="shared" si="7"/>
        <v>0</v>
      </c>
      <c r="F49" s="542">
        <f t="shared" si="4"/>
        <v>0</v>
      </c>
      <c r="G49" s="539"/>
      <c r="H49" s="539"/>
      <c r="I49" s="539"/>
    </row>
    <row r="50" spans="1:9" s="340" customFormat="1" ht="15">
      <c r="A50" s="147">
        <v>27</v>
      </c>
      <c r="B50" s="346">
        <v>331200</v>
      </c>
      <c r="C50" s="532" t="s">
        <v>331</v>
      </c>
      <c r="D50" s="539"/>
      <c r="E50" s="542">
        <f t="shared" si="7"/>
        <v>0</v>
      </c>
      <c r="F50" s="542">
        <f t="shared" si="4"/>
        <v>0</v>
      </c>
      <c r="G50" s="539"/>
      <c r="H50" s="539"/>
      <c r="I50" s="539"/>
    </row>
    <row r="51" spans="1:9" s="340" customFormat="1" ht="15">
      <c r="A51" s="147">
        <v>28</v>
      </c>
      <c r="B51" s="346">
        <v>331300</v>
      </c>
      <c r="C51" s="532" t="s">
        <v>332</v>
      </c>
      <c r="D51" s="539"/>
      <c r="E51" s="542">
        <f t="shared" si="7"/>
        <v>0</v>
      </c>
      <c r="F51" s="542">
        <f t="shared" si="4"/>
        <v>0</v>
      </c>
      <c r="G51" s="539"/>
      <c r="H51" s="539"/>
      <c r="I51" s="539"/>
    </row>
    <row r="52" spans="1:9" s="340" customFormat="1" ht="15">
      <c r="A52" s="147">
        <v>29</v>
      </c>
      <c r="B52" s="346">
        <v>331400</v>
      </c>
      <c r="C52" s="532" t="s">
        <v>333</v>
      </c>
      <c r="D52" s="539"/>
      <c r="E52" s="542">
        <f t="shared" si="7"/>
        <v>0</v>
      </c>
      <c r="F52" s="542">
        <f t="shared" si="4"/>
        <v>0</v>
      </c>
      <c r="G52" s="539"/>
      <c r="H52" s="539"/>
      <c r="I52" s="539"/>
    </row>
    <row r="53" spans="1:9" s="340" customFormat="1" ht="15">
      <c r="A53" s="147">
        <v>30</v>
      </c>
      <c r="B53" s="346">
        <v>320000</v>
      </c>
      <c r="C53" s="347" t="s">
        <v>334</v>
      </c>
      <c r="D53" s="540"/>
      <c r="E53" s="537">
        <f t="shared" si="7"/>
        <v>0</v>
      </c>
      <c r="F53" s="537">
        <f t="shared" si="4"/>
        <v>0</v>
      </c>
      <c r="G53" s="537"/>
      <c r="H53" s="537"/>
      <c r="I53" s="537"/>
    </row>
    <row r="54" spans="1:9" s="340" customFormat="1" ht="14.25">
      <c r="A54" s="147">
        <v>31</v>
      </c>
      <c r="B54" s="346">
        <v>390000</v>
      </c>
      <c r="C54" s="347" t="s">
        <v>739</v>
      </c>
      <c r="D54" s="537">
        <f>SUM(D55:D57)</f>
        <v>0</v>
      </c>
      <c r="E54" s="537">
        <f t="shared" ref="E54:I54" si="10">SUM(E55:E57)</f>
        <v>0</v>
      </c>
      <c r="F54" s="537">
        <f t="shared" si="10"/>
        <v>0</v>
      </c>
      <c r="G54" s="537">
        <f t="shared" si="10"/>
        <v>0</v>
      </c>
      <c r="H54" s="537">
        <f t="shared" si="10"/>
        <v>0</v>
      </c>
      <c r="I54" s="537">
        <f t="shared" si="10"/>
        <v>0</v>
      </c>
    </row>
    <row r="55" spans="1:9" s="340" customFormat="1" ht="15">
      <c r="A55" s="147">
        <v>32</v>
      </c>
      <c r="B55" s="346">
        <v>391100</v>
      </c>
      <c r="C55" s="351" t="s">
        <v>335</v>
      </c>
      <c r="D55" s="539"/>
      <c r="E55" s="542">
        <f>G55+H55</f>
        <v>0</v>
      </c>
      <c r="F55" s="542">
        <f t="shared" si="4"/>
        <v>0</v>
      </c>
      <c r="G55" s="539"/>
      <c r="H55" s="542"/>
      <c r="I55" s="539"/>
    </row>
    <row r="56" spans="1:9" s="340" customFormat="1" ht="15">
      <c r="A56" s="147">
        <v>33</v>
      </c>
      <c r="B56" s="346">
        <v>391200</v>
      </c>
      <c r="C56" s="351" t="s">
        <v>336</v>
      </c>
      <c r="D56" s="543"/>
      <c r="E56" s="542">
        <f t="shared" ref="E56:E57" si="11">G56+H56</f>
        <v>0</v>
      </c>
      <c r="F56" s="542">
        <f>E56-D56</f>
        <v>0</v>
      </c>
      <c r="G56" s="539"/>
      <c r="H56" s="542"/>
      <c r="I56" s="539"/>
    </row>
    <row r="57" spans="1:9" s="340" customFormat="1" ht="15">
      <c r="A57" s="147">
        <v>34</v>
      </c>
      <c r="B57" s="346">
        <v>391300</v>
      </c>
      <c r="C57" s="351" t="s">
        <v>337</v>
      </c>
      <c r="D57" s="543"/>
      <c r="E57" s="542">
        <f t="shared" si="11"/>
        <v>0</v>
      </c>
      <c r="F57" s="542">
        <f t="shared" si="4"/>
        <v>0</v>
      </c>
      <c r="G57" s="539"/>
      <c r="H57" s="542"/>
      <c r="I57" s="539"/>
    </row>
    <row r="58" spans="1:9">
      <c r="A58" s="128"/>
      <c r="B58" s="128"/>
      <c r="C58" s="353"/>
      <c r="D58" s="354"/>
      <c r="E58" s="354"/>
    </row>
    <row r="59" spans="1:9">
      <c r="A59" s="128"/>
      <c r="B59" s="128"/>
      <c r="C59" s="355"/>
      <c r="D59" s="354"/>
      <c r="E59" s="354"/>
    </row>
    <row r="60" spans="1:9">
      <c r="A60" s="128"/>
      <c r="B60" s="128"/>
      <c r="C60" s="355"/>
      <c r="D60" s="354"/>
      <c r="E60" s="356"/>
    </row>
    <row r="61" spans="1:9">
      <c r="A61" s="128"/>
      <c r="B61" s="128"/>
      <c r="C61" s="355"/>
      <c r="D61" s="354"/>
      <c r="E61" s="354"/>
    </row>
    <row r="62" spans="1:9">
      <c r="A62" s="128"/>
      <c r="B62" s="128"/>
      <c r="C62" s="355"/>
      <c r="D62" s="128"/>
      <c r="E62" s="356"/>
    </row>
    <row r="63" spans="1:9">
      <c r="A63" s="128"/>
      <c r="B63" s="128"/>
      <c r="C63" s="355"/>
      <c r="D63" s="128"/>
      <c r="E63" s="354"/>
    </row>
    <row r="64" spans="1:9">
      <c r="A64" s="128"/>
      <c r="B64" s="128"/>
      <c r="C64" s="355"/>
      <c r="D64" s="128"/>
      <c r="E64" s="354"/>
    </row>
    <row r="65" spans="3:5">
      <c r="C65" s="357"/>
      <c r="D65" s="128"/>
      <c r="E65" s="128"/>
    </row>
    <row r="66" spans="3:5">
      <c r="C66" s="355"/>
      <c r="D66" s="128"/>
      <c r="E66" s="128"/>
    </row>
    <row r="67" spans="3:5">
      <c r="C67" s="355"/>
      <c r="D67" s="128"/>
      <c r="E67" s="128"/>
    </row>
    <row r="68" spans="3:5">
      <c r="C68" s="355"/>
      <c r="D68" s="128"/>
      <c r="E68" s="128"/>
    </row>
    <row r="69" spans="3:5">
      <c r="D69" s="128"/>
      <c r="E69" s="128"/>
    </row>
    <row r="70" spans="3:5">
      <c r="D70" s="128"/>
      <c r="E70" s="128"/>
    </row>
    <row r="71" spans="3:5">
      <c r="D71" s="128"/>
      <c r="E71" s="128"/>
    </row>
    <row r="72" spans="3:5">
      <c r="D72" s="128"/>
      <c r="E72" s="128"/>
    </row>
    <row r="73" spans="3:5">
      <c r="D73" s="128"/>
      <c r="E73" s="128"/>
    </row>
  </sheetData>
  <autoFilter ref="A1:I73"/>
  <mergeCells count="2">
    <mergeCell ref="C19:H19"/>
    <mergeCell ref="C20:H20"/>
  </mergeCells>
  <phoneticPr fontId="0" type="noConversion"/>
  <pageMargins left="0.7" right="0.7" top="0.75" bottom="0.75" header="0.3" footer="0.3"/>
  <pageSetup paperSize="9" scale="96" orientation="landscape" copies="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416"/>
  <sheetViews>
    <sheetView view="pageBreakPreview" topLeftCell="A13" zoomScale="90" zoomScaleNormal="90" zoomScaleSheetLayoutView="90" workbookViewId="0">
      <selection activeCell="M26" sqref="M26"/>
    </sheetView>
  </sheetViews>
  <sheetFormatPr defaultRowHeight="12.75"/>
  <cols>
    <col min="1" max="1" width="4.28515625" style="124" customWidth="1"/>
    <col min="2" max="2" width="11.42578125" style="124" customWidth="1"/>
    <col min="3" max="3" width="7.28515625" style="124" customWidth="1"/>
    <col min="4" max="4" width="8.140625" style="124" customWidth="1"/>
    <col min="5" max="5" width="48.85546875" style="124" hidden="1" customWidth="1"/>
    <col min="6" max="6" width="54.140625" style="124" customWidth="1"/>
    <col min="7" max="7" width="15.42578125" style="124" customWidth="1"/>
    <col min="8" max="8" width="13.85546875" style="124" customWidth="1"/>
    <col min="9" max="9" width="13.28515625" style="124" customWidth="1"/>
    <col min="10" max="10" width="9.140625" style="124" customWidth="1"/>
    <col min="11" max="11" width="8.5703125" style="124" customWidth="1"/>
    <col min="12" max="16384" width="9.140625" style="124"/>
  </cols>
  <sheetData>
    <row r="1" spans="1:11">
      <c r="A1" s="358" t="s">
        <v>742</v>
      </c>
      <c r="B1" s="358"/>
      <c r="C1" s="358"/>
      <c r="D1" s="358"/>
      <c r="E1" s="358"/>
      <c r="F1" s="358"/>
    </row>
    <row r="2" spans="1:11">
      <c r="A2" s="358" t="s">
        <v>743</v>
      </c>
      <c r="B2" s="358"/>
      <c r="C2" s="358"/>
      <c r="D2" s="358"/>
      <c r="E2" s="358"/>
      <c r="F2" s="358"/>
      <c r="K2" s="359"/>
    </row>
    <row r="3" spans="1:11">
      <c r="A3" s="358"/>
      <c r="B3" s="358"/>
      <c r="C3" s="358"/>
      <c r="D3" s="358"/>
      <c r="E3" s="358"/>
      <c r="F3" s="358"/>
    </row>
    <row r="4" spans="1:11">
      <c r="A4" s="358" t="s">
        <v>338</v>
      </c>
      <c r="B4" s="358"/>
      <c r="C4" s="358"/>
      <c r="D4" s="358"/>
      <c r="E4" s="358"/>
      <c r="F4" s="358"/>
      <c r="G4" s="85"/>
      <c r="H4" s="85"/>
      <c r="I4" s="85"/>
      <c r="J4" s="85"/>
    </row>
    <row r="5" spans="1:11">
      <c r="A5" s="360"/>
      <c r="B5" s="360"/>
      <c r="C5" s="360"/>
      <c r="D5" s="360"/>
      <c r="E5" s="360"/>
      <c r="F5" s="360"/>
      <c r="G5" s="617"/>
      <c r="H5" s="617"/>
      <c r="I5" s="361"/>
      <c r="J5" s="361"/>
      <c r="K5" s="362"/>
    </row>
    <row r="6" spans="1:11">
      <c r="A6" s="81" t="s">
        <v>724</v>
      </c>
      <c r="B6" s="81"/>
      <c r="C6" s="81"/>
      <c r="D6" s="81"/>
      <c r="E6" s="81"/>
      <c r="F6" s="81"/>
      <c r="G6" s="78"/>
      <c r="H6" s="86" t="s">
        <v>895</v>
      </c>
      <c r="I6" s="86"/>
      <c r="J6" s="78"/>
      <c r="K6" s="79"/>
    </row>
    <row r="7" spans="1:11">
      <c r="A7" s="81"/>
      <c r="B7" s="81"/>
      <c r="C7" s="81"/>
      <c r="D7" s="81"/>
      <c r="E7" s="81"/>
      <c r="F7" s="81"/>
      <c r="G7" s="78"/>
      <c r="H7" s="86" t="s">
        <v>896</v>
      </c>
      <c r="I7" s="533"/>
      <c r="J7" s="78"/>
      <c r="K7" s="79"/>
    </row>
    <row r="8" spans="1:11">
      <c r="A8" s="81"/>
      <c r="B8" s="81"/>
      <c r="C8" s="81"/>
      <c r="D8" s="81"/>
      <c r="E8" s="81"/>
      <c r="F8" s="81"/>
      <c r="G8" s="78"/>
      <c r="H8" s="86"/>
      <c r="I8" s="88"/>
      <c r="J8" s="78"/>
      <c r="K8" s="79"/>
    </row>
    <row r="9" spans="1:11">
      <c r="A9" s="81"/>
      <c r="B9" s="81"/>
      <c r="C9" s="81"/>
      <c r="D9" s="81"/>
      <c r="E9" s="81"/>
      <c r="F9" s="81"/>
      <c r="G9" s="78"/>
      <c r="H9" s="86" t="s">
        <v>897</v>
      </c>
      <c r="I9" s="87"/>
      <c r="J9" s="78"/>
      <c r="K9" s="79"/>
    </row>
    <row r="10" spans="1:11">
      <c r="A10" s="81" t="s">
        <v>1182</v>
      </c>
      <c r="B10" s="81"/>
      <c r="C10" s="81"/>
      <c r="D10" s="81"/>
      <c r="E10" s="81"/>
      <c r="F10" s="81"/>
      <c r="G10" s="363"/>
      <c r="H10" s="87"/>
      <c r="I10" s="88"/>
      <c r="J10" s="85"/>
      <c r="K10" s="85"/>
    </row>
    <row r="11" spans="1:11">
      <c r="A11" s="81"/>
      <c r="B11" s="81"/>
      <c r="C11" s="81"/>
      <c r="D11" s="81"/>
      <c r="E11" s="81"/>
      <c r="F11" s="81"/>
      <c r="G11" s="363"/>
      <c r="H11" s="86" t="s">
        <v>898</v>
      </c>
      <c r="I11" s="87"/>
      <c r="J11" s="80"/>
      <c r="K11" s="85"/>
    </row>
    <row r="12" spans="1:11">
      <c r="A12" s="81"/>
      <c r="B12" s="81"/>
      <c r="C12" s="81"/>
      <c r="D12" s="81"/>
      <c r="E12" s="81"/>
      <c r="F12" s="81"/>
      <c r="G12" s="363"/>
      <c r="H12" s="89"/>
      <c r="I12" s="88"/>
      <c r="J12" s="80"/>
      <c r="K12" s="85"/>
    </row>
    <row r="13" spans="1:11">
      <c r="A13" s="81" t="s">
        <v>744</v>
      </c>
      <c r="B13" s="81"/>
      <c r="C13" s="81"/>
      <c r="D13" s="81"/>
      <c r="E13" s="81"/>
      <c r="F13" s="81"/>
      <c r="G13" s="363"/>
      <c r="H13" s="86"/>
      <c r="I13" s="87"/>
      <c r="J13" s="85"/>
      <c r="K13" s="85"/>
    </row>
    <row r="14" spans="1:11">
      <c r="A14" s="81"/>
      <c r="B14" s="81"/>
      <c r="C14" s="81"/>
      <c r="D14" s="81"/>
      <c r="E14" s="81"/>
      <c r="F14" s="81"/>
      <c r="G14" s="363"/>
      <c r="H14" s="86" t="s">
        <v>899</v>
      </c>
      <c r="I14" s="87"/>
      <c r="J14" s="81"/>
      <c r="K14" s="85"/>
    </row>
    <row r="15" spans="1:11">
      <c r="A15" s="81"/>
      <c r="B15" s="81"/>
      <c r="C15" s="81"/>
      <c r="D15" s="81"/>
      <c r="E15" s="81"/>
      <c r="F15" s="81"/>
      <c r="G15" s="363"/>
      <c r="H15" s="86"/>
      <c r="I15" s="87"/>
      <c r="J15" s="81"/>
      <c r="K15" s="85"/>
    </row>
    <row r="16" spans="1:11">
      <c r="A16" s="81" t="s">
        <v>745</v>
      </c>
      <c r="B16" s="81"/>
      <c r="C16" s="81"/>
      <c r="D16" s="81"/>
      <c r="E16" s="81"/>
      <c r="F16" s="81"/>
      <c r="G16" s="363"/>
      <c r="H16" s="86" t="s">
        <v>900</v>
      </c>
      <c r="I16" s="89"/>
      <c r="J16" s="85"/>
      <c r="K16" s="85"/>
    </row>
    <row r="17" spans="1:11">
      <c r="A17" s="81"/>
      <c r="B17" s="81"/>
      <c r="C17" s="81"/>
      <c r="D17" s="81"/>
      <c r="E17" s="81"/>
      <c r="F17" s="81"/>
      <c r="G17" s="363"/>
      <c r="H17" s="86"/>
      <c r="I17" s="86"/>
      <c r="J17" s="85"/>
      <c r="K17" s="85"/>
    </row>
    <row r="18" spans="1:11">
      <c r="H18" s="86" t="s">
        <v>1183</v>
      </c>
      <c r="I18" s="88"/>
      <c r="J18" s="85"/>
      <c r="K18" s="85"/>
    </row>
    <row r="21" spans="1:11" ht="15.75">
      <c r="A21" s="709" t="s">
        <v>339</v>
      </c>
      <c r="B21" s="709"/>
      <c r="C21" s="709"/>
      <c r="D21" s="709"/>
      <c r="E21" s="709"/>
      <c r="F21" s="709"/>
      <c r="G21" s="709"/>
      <c r="H21" s="709"/>
      <c r="I21" s="709"/>
      <c r="J21" s="709"/>
      <c r="K21" s="709"/>
    </row>
    <row r="22" spans="1:11" s="365" customFormat="1" ht="15">
      <c r="A22" s="618"/>
      <c r="B22" s="618"/>
      <c r="C22" s="618"/>
      <c r="D22" s="618"/>
      <c r="E22" s="618"/>
      <c r="F22" s="618" t="s">
        <v>1184</v>
      </c>
      <c r="G22" s="618"/>
      <c r="H22" s="618"/>
      <c r="I22" s="618"/>
      <c r="J22" s="618"/>
      <c r="K22" s="364"/>
    </row>
    <row r="23" spans="1:11">
      <c r="C23" s="366" t="s">
        <v>340</v>
      </c>
    </row>
    <row r="24" spans="1:11" ht="70.5" customHeight="1">
      <c r="A24" s="367" t="s">
        <v>341</v>
      </c>
      <c r="B24" s="619" t="s">
        <v>1118</v>
      </c>
      <c r="C24" s="367" t="s">
        <v>342</v>
      </c>
      <c r="D24" s="367" t="s">
        <v>343</v>
      </c>
      <c r="E24" s="367"/>
      <c r="F24" s="368" t="s">
        <v>344</v>
      </c>
      <c r="G24" s="197" t="s">
        <v>129</v>
      </c>
      <c r="H24" s="197" t="s">
        <v>756</v>
      </c>
      <c r="I24" s="197" t="s">
        <v>345</v>
      </c>
      <c r="J24" s="197" t="s">
        <v>346</v>
      </c>
      <c r="K24" s="197" t="s">
        <v>347</v>
      </c>
    </row>
    <row r="25" spans="1:11">
      <c r="A25" s="369"/>
      <c r="B25" s="620"/>
      <c r="C25" s="370"/>
      <c r="D25" s="371"/>
      <c r="E25" s="371"/>
      <c r="F25" s="370"/>
      <c r="G25" s="372">
        <v>1</v>
      </c>
      <c r="H25" s="372">
        <v>2</v>
      </c>
      <c r="I25" s="372">
        <v>3</v>
      </c>
      <c r="J25" s="372">
        <v>4</v>
      </c>
      <c r="K25" s="372">
        <v>5</v>
      </c>
    </row>
    <row r="26" spans="1:11" ht="18.75" customHeight="1">
      <c r="A26" s="626" t="s">
        <v>348</v>
      </c>
      <c r="B26" s="626"/>
      <c r="C26" s="626" t="s">
        <v>349</v>
      </c>
      <c r="D26" s="626"/>
      <c r="E26" s="375" t="s">
        <v>350</v>
      </c>
      <c r="F26" s="376" t="s">
        <v>351</v>
      </c>
      <c r="G26" s="627"/>
      <c r="H26" s="627"/>
      <c r="I26" s="627"/>
      <c r="J26" s="377"/>
      <c r="K26" s="377"/>
    </row>
    <row r="27" spans="1:11" ht="18.75" customHeight="1">
      <c r="A27" s="626">
        <v>1</v>
      </c>
      <c r="B27" s="626"/>
      <c r="C27" s="626">
        <v>1</v>
      </c>
      <c r="D27" s="626"/>
      <c r="E27" s="380" t="s">
        <v>352</v>
      </c>
      <c r="F27" s="381" t="s">
        <v>353</v>
      </c>
      <c r="G27" s="628">
        <f>SUM(G28+G52+G84)</f>
        <v>0</v>
      </c>
      <c r="H27" s="629">
        <f t="shared" ref="H27:I27" si="0">SUM(H28+H52+H84)</f>
        <v>0</v>
      </c>
      <c r="I27" s="629">
        <f t="shared" si="0"/>
        <v>0</v>
      </c>
      <c r="J27" s="377" t="e">
        <f>SUM(H27/G27)</f>
        <v>#DIV/0!</v>
      </c>
      <c r="K27" s="377" t="e">
        <f>SUM(H27/I27)</f>
        <v>#DIV/0!</v>
      </c>
    </row>
    <row r="28" spans="1:11" ht="22.5" customHeight="1">
      <c r="A28" s="378">
        <v>2</v>
      </c>
      <c r="B28" s="621"/>
      <c r="C28" s="373">
        <v>11</v>
      </c>
      <c r="D28" s="379">
        <v>710000</v>
      </c>
      <c r="E28" s="382" t="s">
        <v>354</v>
      </c>
      <c r="F28" s="383" t="s">
        <v>355</v>
      </c>
      <c r="G28" s="630">
        <f>SUM(G29+G33+G40+G42+G48+G49+G50+G51)</f>
        <v>0</v>
      </c>
      <c r="H28" s="630">
        <f t="shared" ref="H28:I28" si="1">SUM(H29+H33+H40+H42+H48+H49+H50+H51)</f>
        <v>0</v>
      </c>
      <c r="I28" s="630">
        <f t="shared" si="1"/>
        <v>0</v>
      </c>
      <c r="J28" s="377" t="e">
        <f t="shared" ref="J28:J87" si="2">SUM(H28/G28)</f>
        <v>#DIV/0!</v>
      </c>
      <c r="K28" s="377" t="e">
        <f t="shared" ref="K28:K87" si="3">SUM(H28/I28)</f>
        <v>#DIV/0!</v>
      </c>
    </row>
    <row r="29" spans="1:11" ht="12.75" customHeight="1">
      <c r="A29" s="378">
        <v>3</v>
      </c>
      <c r="B29" s="621" t="s">
        <v>1119</v>
      </c>
      <c r="C29" s="378">
        <v>111</v>
      </c>
      <c r="D29" s="384">
        <v>711000</v>
      </c>
      <c r="E29" s="385" t="s">
        <v>356</v>
      </c>
      <c r="F29" s="386" t="s">
        <v>357</v>
      </c>
      <c r="G29" s="631">
        <f>SUM(G30:G32)</f>
        <v>0</v>
      </c>
      <c r="H29" s="631">
        <f t="shared" ref="H29:I29" si="4">SUM(H30:H32)</f>
        <v>0</v>
      </c>
      <c r="I29" s="631">
        <f t="shared" si="4"/>
        <v>0</v>
      </c>
      <c r="J29" s="377" t="e">
        <f t="shared" si="2"/>
        <v>#DIV/0!</v>
      </c>
      <c r="K29" s="377" t="e">
        <f t="shared" si="3"/>
        <v>#DIV/0!</v>
      </c>
    </row>
    <row r="30" spans="1:11" ht="12.75" customHeight="1">
      <c r="A30" s="378">
        <v>4</v>
      </c>
      <c r="B30" s="621" t="s">
        <v>1120</v>
      </c>
      <c r="C30" s="378">
        <v>1111</v>
      </c>
      <c r="D30" s="384">
        <v>711100</v>
      </c>
      <c r="E30" s="382" t="s">
        <v>358</v>
      </c>
      <c r="F30" s="387" t="s">
        <v>359</v>
      </c>
      <c r="G30" s="632"/>
      <c r="H30" s="632"/>
      <c r="I30" s="632"/>
      <c r="J30" s="377" t="e">
        <f t="shared" si="2"/>
        <v>#DIV/0!</v>
      </c>
      <c r="K30" s="377" t="e">
        <f t="shared" si="3"/>
        <v>#DIV/0!</v>
      </c>
    </row>
    <row r="31" spans="1:11">
      <c r="A31" s="378">
        <v>5</v>
      </c>
      <c r="B31" s="621" t="s">
        <v>1121</v>
      </c>
      <c r="C31" s="378">
        <v>1112</v>
      </c>
      <c r="D31" s="384">
        <v>711200</v>
      </c>
      <c r="E31" s="385" t="s">
        <v>360</v>
      </c>
      <c r="F31" s="387" t="s">
        <v>361</v>
      </c>
      <c r="G31" s="631"/>
      <c r="H31" s="631"/>
      <c r="I31" s="631"/>
      <c r="J31" s="377" t="e">
        <f t="shared" si="2"/>
        <v>#DIV/0!</v>
      </c>
      <c r="K31" s="377" t="e">
        <f t="shared" si="3"/>
        <v>#DIV/0!</v>
      </c>
    </row>
    <row r="32" spans="1:11" ht="49.5" customHeight="1">
      <c r="A32" s="378">
        <v>6</v>
      </c>
      <c r="B32" s="621" t="s">
        <v>1121</v>
      </c>
      <c r="C32" s="378">
        <v>1112</v>
      </c>
      <c r="D32" s="384">
        <v>711900</v>
      </c>
      <c r="E32" s="382" t="s">
        <v>362</v>
      </c>
      <c r="F32" s="387" t="s">
        <v>363</v>
      </c>
      <c r="G32" s="631"/>
      <c r="H32" s="631"/>
      <c r="I32" s="631"/>
      <c r="J32" s="377" t="e">
        <f t="shared" si="2"/>
        <v>#DIV/0!</v>
      </c>
      <c r="K32" s="377" t="e">
        <f t="shared" si="3"/>
        <v>#DIV/0!</v>
      </c>
    </row>
    <row r="33" spans="1:11">
      <c r="A33" s="378">
        <v>7</v>
      </c>
      <c r="B33" s="621" t="s">
        <v>1122</v>
      </c>
      <c r="C33" s="378">
        <v>12</v>
      </c>
      <c r="D33" s="384">
        <v>712000</v>
      </c>
      <c r="E33" s="385" t="s">
        <v>364</v>
      </c>
      <c r="F33" s="387" t="s">
        <v>365</v>
      </c>
      <c r="G33" s="631">
        <f>SUM(G34)</f>
        <v>0</v>
      </c>
      <c r="H33" s="631">
        <f t="shared" ref="H33:I33" si="5">SUM(H34)</f>
        <v>0</v>
      </c>
      <c r="I33" s="631">
        <f t="shared" si="5"/>
        <v>0</v>
      </c>
      <c r="J33" s="377" t="e">
        <f t="shared" si="2"/>
        <v>#DIV/0!</v>
      </c>
      <c r="K33" s="377" t="e">
        <f t="shared" si="3"/>
        <v>#DIV/0!</v>
      </c>
    </row>
    <row r="34" spans="1:11">
      <c r="A34" s="378">
        <v>8</v>
      </c>
      <c r="B34" s="621" t="s">
        <v>1122</v>
      </c>
      <c r="C34" s="378">
        <v>12</v>
      </c>
      <c r="D34" s="384">
        <v>712100</v>
      </c>
      <c r="E34" s="385"/>
      <c r="F34" s="387" t="s">
        <v>366</v>
      </c>
      <c r="G34" s="633"/>
      <c r="H34" s="631"/>
      <c r="I34" s="631"/>
      <c r="J34" s="377" t="e">
        <f t="shared" si="2"/>
        <v>#DIV/0!</v>
      </c>
      <c r="K34" s="377" t="e">
        <f t="shared" si="3"/>
        <v>#DIV/0!</v>
      </c>
    </row>
    <row r="35" spans="1:11" s="389" customFormat="1" ht="13.5" customHeight="1">
      <c r="A35" s="378">
        <v>9</v>
      </c>
      <c r="B35" s="621" t="s">
        <v>1123</v>
      </c>
      <c r="C35" s="378">
        <v>1211</v>
      </c>
      <c r="D35" s="384">
        <v>712110</v>
      </c>
      <c r="E35" s="385" t="s">
        <v>367</v>
      </c>
      <c r="F35" s="388" t="s">
        <v>368</v>
      </c>
      <c r="G35" s="633"/>
      <c r="H35" s="633"/>
      <c r="I35" s="633"/>
      <c r="J35" s="377" t="e">
        <f t="shared" si="2"/>
        <v>#DIV/0!</v>
      </c>
      <c r="K35" s="377" t="e">
        <f t="shared" si="3"/>
        <v>#DIV/0!</v>
      </c>
    </row>
    <row r="36" spans="1:11" s="389" customFormat="1" ht="12.75" customHeight="1">
      <c r="A36" s="378">
        <v>10</v>
      </c>
      <c r="B36" s="621" t="s">
        <v>1122</v>
      </c>
      <c r="C36" s="378">
        <v>1212</v>
      </c>
      <c r="D36" s="384">
        <v>712120</v>
      </c>
      <c r="E36" s="385" t="s">
        <v>369</v>
      </c>
      <c r="F36" s="388" t="s">
        <v>370</v>
      </c>
      <c r="G36" s="633"/>
      <c r="H36" s="633"/>
      <c r="I36" s="633"/>
      <c r="J36" s="377" t="e">
        <f t="shared" si="2"/>
        <v>#DIV/0!</v>
      </c>
      <c r="K36" s="377" t="e">
        <f t="shared" si="3"/>
        <v>#DIV/0!</v>
      </c>
    </row>
    <row r="37" spans="1:11" s="389" customFormat="1" ht="24" customHeight="1">
      <c r="A37" s="378">
        <v>11</v>
      </c>
      <c r="B37" s="621" t="s">
        <v>1123</v>
      </c>
      <c r="C37" s="378"/>
      <c r="D37" s="384">
        <v>712131</v>
      </c>
      <c r="E37" s="385"/>
      <c r="F37" s="390" t="s">
        <v>371</v>
      </c>
      <c r="G37" s="634"/>
      <c r="H37" s="633"/>
      <c r="I37" s="633"/>
      <c r="J37" s="377"/>
      <c r="K37" s="377"/>
    </row>
    <row r="38" spans="1:11" s="389" customFormat="1" ht="23.25" customHeight="1">
      <c r="A38" s="378">
        <v>12</v>
      </c>
      <c r="B38" s="621" t="s">
        <v>1123</v>
      </c>
      <c r="C38" s="378"/>
      <c r="D38" s="384">
        <v>712133</v>
      </c>
      <c r="E38" s="385"/>
      <c r="F38" s="390" t="s">
        <v>372</v>
      </c>
      <c r="G38" s="634"/>
      <c r="H38" s="633"/>
      <c r="I38" s="633"/>
      <c r="J38" s="377"/>
      <c r="K38" s="377"/>
    </row>
    <row r="39" spans="1:11" s="389" customFormat="1" ht="13.5" customHeight="1">
      <c r="A39" s="378">
        <v>13</v>
      </c>
      <c r="B39" s="621" t="s">
        <v>1122</v>
      </c>
      <c r="C39" s="378">
        <v>1214</v>
      </c>
      <c r="D39" s="384">
        <v>712190</v>
      </c>
      <c r="E39" s="385" t="s">
        <v>373</v>
      </c>
      <c r="F39" s="388" t="s">
        <v>374</v>
      </c>
      <c r="G39" s="633"/>
      <c r="H39" s="633"/>
      <c r="I39" s="633"/>
      <c r="J39" s="377" t="e">
        <f t="shared" si="2"/>
        <v>#DIV/0!</v>
      </c>
      <c r="K39" s="377" t="e">
        <f t="shared" si="3"/>
        <v>#DIV/0!</v>
      </c>
    </row>
    <row r="40" spans="1:11">
      <c r="A40" s="378">
        <v>14</v>
      </c>
      <c r="B40" s="621" t="s">
        <v>1124</v>
      </c>
      <c r="C40" s="378">
        <v>112</v>
      </c>
      <c r="D40" s="384">
        <v>713000</v>
      </c>
      <c r="E40" s="382" t="s">
        <v>375</v>
      </c>
      <c r="F40" s="387" t="s">
        <v>376</v>
      </c>
      <c r="G40" s="631">
        <f>SUM(G41)</f>
        <v>0</v>
      </c>
      <c r="H40" s="631">
        <f t="shared" ref="H40:I40" si="6">SUM(H41)</f>
        <v>0</v>
      </c>
      <c r="I40" s="631">
        <f t="shared" si="6"/>
        <v>0</v>
      </c>
      <c r="J40" s="377" t="e">
        <f t="shared" si="2"/>
        <v>#DIV/0!</v>
      </c>
      <c r="K40" s="377" t="e">
        <f t="shared" si="3"/>
        <v>#DIV/0!</v>
      </c>
    </row>
    <row r="41" spans="1:11" ht="12.75" customHeight="1">
      <c r="A41" s="378">
        <v>15</v>
      </c>
      <c r="B41" s="621" t="s">
        <v>1120</v>
      </c>
      <c r="C41" s="378"/>
      <c r="D41" s="384">
        <v>713100</v>
      </c>
      <c r="E41" s="382"/>
      <c r="F41" s="387" t="s">
        <v>377</v>
      </c>
      <c r="G41" s="631"/>
      <c r="H41" s="631"/>
      <c r="I41" s="631"/>
      <c r="J41" s="377" t="e">
        <f t="shared" si="2"/>
        <v>#DIV/0!</v>
      </c>
      <c r="K41" s="377" t="e">
        <f t="shared" si="3"/>
        <v>#DIV/0!</v>
      </c>
    </row>
    <row r="42" spans="1:11">
      <c r="A42" s="378">
        <v>16</v>
      </c>
      <c r="B42" s="621"/>
      <c r="C42" s="378">
        <v>113</v>
      </c>
      <c r="D42" s="384">
        <v>714000</v>
      </c>
      <c r="E42" s="385" t="s">
        <v>378</v>
      </c>
      <c r="F42" s="387" t="s">
        <v>379</v>
      </c>
      <c r="G42" s="631">
        <f>SUM(G43)</f>
        <v>0</v>
      </c>
      <c r="H42" s="631">
        <f t="shared" ref="H42:I42" si="7">SUM(H43)</f>
        <v>0</v>
      </c>
      <c r="I42" s="631">
        <f t="shared" si="7"/>
        <v>0</v>
      </c>
      <c r="J42" s="377" t="e">
        <f t="shared" si="2"/>
        <v>#DIV/0!</v>
      </c>
      <c r="K42" s="377" t="e">
        <f t="shared" si="3"/>
        <v>#DIV/0!</v>
      </c>
    </row>
    <row r="43" spans="1:11">
      <c r="A43" s="378">
        <v>17</v>
      </c>
      <c r="B43" s="621"/>
      <c r="C43" s="378"/>
      <c r="D43" s="384">
        <v>714100</v>
      </c>
      <c r="E43" s="385"/>
      <c r="F43" s="387" t="s">
        <v>380</v>
      </c>
      <c r="G43" s="631"/>
      <c r="H43" s="631"/>
      <c r="I43" s="631"/>
      <c r="J43" s="377" t="e">
        <f t="shared" si="2"/>
        <v>#DIV/0!</v>
      </c>
      <c r="K43" s="377" t="e">
        <f t="shared" si="3"/>
        <v>#DIV/0!</v>
      </c>
    </row>
    <row r="44" spans="1:11">
      <c r="A44" s="378">
        <v>18</v>
      </c>
      <c r="B44" s="621" t="s">
        <v>1125</v>
      </c>
      <c r="C44" s="378">
        <v>1132</v>
      </c>
      <c r="D44" s="378">
        <v>714110</v>
      </c>
      <c r="E44" s="391" t="s">
        <v>381</v>
      </c>
      <c r="F44" s="392" t="s">
        <v>382</v>
      </c>
      <c r="G44" s="631"/>
      <c r="H44" s="631"/>
      <c r="I44" s="631"/>
      <c r="J44" s="377" t="e">
        <f t="shared" si="2"/>
        <v>#DIV/0!</v>
      </c>
      <c r="K44" s="377" t="e">
        <f t="shared" si="3"/>
        <v>#DIV/0!</v>
      </c>
    </row>
    <row r="45" spans="1:11">
      <c r="A45" s="378">
        <v>19</v>
      </c>
      <c r="B45" s="621" t="s">
        <v>1126</v>
      </c>
      <c r="C45" s="378">
        <v>1133</v>
      </c>
      <c r="D45" s="393">
        <v>714120</v>
      </c>
      <c r="E45" s="382" t="s">
        <v>383</v>
      </c>
      <c r="F45" s="392" t="s">
        <v>384</v>
      </c>
      <c r="G45" s="631"/>
      <c r="H45" s="631"/>
      <c r="I45" s="631"/>
      <c r="J45" s="377" t="e">
        <f t="shared" si="2"/>
        <v>#DIV/0!</v>
      </c>
      <c r="K45" s="377" t="e">
        <f t="shared" si="3"/>
        <v>#DIV/0!</v>
      </c>
    </row>
    <row r="46" spans="1:11">
      <c r="A46" s="378">
        <v>20</v>
      </c>
      <c r="B46" s="621" t="s">
        <v>1127</v>
      </c>
      <c r="C46" s="378">
        <v>1134</v>
      </c>
      <c r="D46" s="393">
        <v>714130</v>
      </c>
      <c r="E46" s="385" t="s">
        <v>385</v>
      </c>
      <c r="F46" s="392" t="s">
        <v>386</v>
      </c>
      <c r="G46" s="631"/>
      <c r="H46" s="631"/>
      <c r="I46" s="631"/>
      <c r="J46" s="377" t="e">
        <f t="shared" si="2"/>
        <v>#DIV/0!</v>
      </c>
      <c r="K46" s="377" t="e">
        <f t="shared" si="3"/>
        <v>#DIV/0!</v>
      </c>
    </row>
    <row r="47" spans="1:11">
      <c r="A47" s="378">
        <v>21</v>
      </c>
      <c r="B47" s="621" t="s">
        <v>1128</v>
      </c>
      <c r="C47" s="378">
        <v>1135</v>
      </c>
      <c r="D47" s="393">
        <v>714190</v>
      </c>
      <c r="E47" s="382" t="s">
        <v>387</v>
      </c>
      <c r="F47" s="392" t="s">
        <v>388</v>
      </c>
      <c r="G47" s="631"/>
      <c r="H47" s="631"/>
      <c r="I47" s="631"/>
      <c r="J47" s="377" t="e">
        <f t="shared" si="2"/>
        <v>#DIV/0!</v>
      </c>
      <c r="K47" s="377" t="e">
        <f t="shared" si="3"/>
        <v>#DIV/0!</v>
      </c>
    </row>
    <row r="48" spans="1:11">
      <c r="A48" s="378">
        <v>22</v>
      </c>
      <c r="B48" s="621" t="s">
        <v>1129</v>
      </c>
      <c r="C48" s="378">
        <v>116</v>
      </c>
      <c r="D48" s="384">
        <v>715000</v>
      </c>
      <c r="E48" s="382" t="s">
        <v>389</v>
      </c>
      <c r="F48" s="387" t="s">
        <v>390</v>
      </c>
      <c r="G48" s="631"/>
      <c r="H48" s="631"/>
      <c r="I48" s="631"/>
      <c r="J48" s="377" t="e">
        <f>SUM(H48/G48)</f>
        <v>#DIV/0!</v>
      </c>
      <c r="K48" s="377" t="e">
        <f>SUM(H48/I48)</f>
        <v>#DIV/0!</v>
      </c>
    </row>
    <row r="49" spans="1:11">
      <c r="A49" s="378">
        <v>23</v>
      </c>
      <c r="B49" s="621" t="s">
        <v>1120</v>
      </c>
      <c r="C49" s="378">
        <v>1111</v>
      </c>
      <c r="D49" s="384">
        <v>716000</v>
      </c>
      <c r="E49" s="382" t="s">
        <v>358</v>
      </c>
      <c r="F49" s="387" t="s">
        <v>391</v>
      </c>
      <c r="G49" s="631"/>
      <c r="H49" s="631"/>
      <c r="I49" s="631"/>
      <c r="J49" s="377" t="e">
        <f>SUM(H49/G49)</f>
        <v>#DIV/0!</v>
      </c>
      <c r="K49" s="377" t="e">
        <f>SUM(H49/I49)</f>
        <v>#DIV/0!</v>
      </c>
    </row>
    <row r="50" spans="1:11">
      <c r="A50" s="378">
        <v>24</v>
      </c>
      <c r="B50" s="621" t="s">
        <v>1130</v>
      </c>
      <c r="C50" s="378">
        <v>114</v>
      </c>
      <c r="D50" s="384">
        <v>717000</v>
      </c>
      <c r="E50" s="385" t="s">
        <v>392</v>
      </c>
      <c r="F50" s="387" t="s">
        <v>393</v>
      </c>
      <c r="G50" s="631"/>
      <c r="H50" s="631"/>
      <c r="I50" s="631"/>
      <c r="J50" s="377" t="e">
        <f t="shared" si="2"/>
        <v>#DIV/0!</v>
      </c>
      <c r="K50" s="377" t="e">
        <f t="shared" si="3"/>
        <v>#DIV/0!</v>
      </c>
    </row>
    <row r="51" spans="1:11">
      <c r="A51" s="378">
        <v>25</v>
      </c>
      <c r="B51" s="621" t="s">
        <v>1131</v>
      </c>
      <c r="C51" s="378">
        <v>116</v>
      </c>
      <c r="D51" s="384">
        <v>719000</v>
      </c>
      <c r="E51" s="382" t="s">
        <v>389</v>
      </c>
      <c r="F51" s="387" t="s">
        <v>800</v>
      </c>
      <c r="G51" s="631"/>
      <c r="H51" s="631"/>
      <c r="I51" s="631"/>
      <c r="J51" s="377" t="e">
        <f t="shared" si="2"/>
        <v>#DIV/0!</v>
      </c>
      <c r="K51" s="377" t="e">
        <f t="shared" si="3"/>
        <v>#DIV/0!</v>
      </c>
    </row>
    <row r="52" spans="1:11" ht="14.25" customHeight="1">
      <c r="A52" s="378">
        <v>26</v>
      </c>
      <c r="B52" s="621"/>
      <c r="C52" s="373">
        <v>14</v>
      </c>
      <c r="D52" s="379">
        <v>720000</v>
      </c>
      <c r="E52" s="386" t="s">
        <v>394</v>
      </c>
      <c r="F52" s="383" t="s">
        <v>395</v>
      </c>
      <c r="G52" s="630">
        <f>SUM(G53+G72+G82+G83)</f>
        <v>0</v>
      </c>
      <c r="H52" s="630">
        <f t="shared" ref="H52:I52" si="8">SUM(H53+H72+H82+H83)</f>
        <v>0</v>
      </c>
      <c r="I52" s="630">
        <f t="shared" si="8"/>
        <v>0</v>
      </c>
      <c r="J52" s="377" t="e">
        <f t="shared" si="2"/>
        <v>#DIV/0!</v>
      </c>
      <c r="K52" s="377" t="e">
        <f t="shared" si="3"/>
        <v>#DIV/0!</v>
      </c>
    </row>
    <row r="53" spans="1:11" ht="27" customHeight="1">
      <c r="A53" s="378">
        <v>27</v>
      </c>
      <c r="B53" s="621"/>
      <c r="C53" s="373"/>
      <c r="D53" s="394">
        <v>721000</v>
      </c>
      <c r="E53" s="386"/>
      <c r="F53" s="386" t="s">
        <v>396</v>
      </c>
      <c r="G53" s="632">
        <f>SUM(G54+G60+G62+G63+G64+G65+G71)</f>
        <v>0</v>
      </c>
      <c r="H53" s="632">
        <f t="shared" ref="H53:I53" si="9">SUM(H54+H60+H62+H63+H64+H65+H71)</f>
        <v>0</v>
      </c>
      <c r="I53" s="632">
        <f t="shared" si="9"/>
        <v>0</v>
      </c>
      <c r="J53" s="377" t="e">
        <f t="shared" si="2"/>
        <v>#DIV/0!</v>
      </c>
      <c r="K53" s="377" t="e">
        <f t="shared" si="3"/>
        <v>#DIV/0!</v>
      </c>
    </row>
    <row r="54" spans="1:11" ht="13.5" customHeight="1">
      <c r="A54" s="378">
        <v>28</v>
      </c>
      <c r="B54" s="621"/>
      <c r="C54" s="373"/>
      <c r="D54" s="384">
        <v>721100</v>
      </c>
      <c r="E54" s="386" t="s">
        <v>397</v>
      </c>
      <c r="F54" s="386" t="s">
        <v>398</v>
      </c>
      <c r="G54" s="633"/>
      <c r="H54" s="631"/>
      <c r="I54" s="631"/>
      <c r="J54" s="377" t="e">
        <f t="shared" si="2"/>
        <v>#DIV/0!</v>
      </c>
      <c r="K54" s="377" t="e">
        <f t="shared" si="3"/>
        <v>#DIV/0!</v>
      </c>
    </row>
    <row r="55" spans="1:11" ht="13.5" customHeight="1">
      <c r="A55" s="378">
        <v>29</v>
      </c>
      <c r="B55" s="621"/>
      <c r="C55" s="373"/>
      <c r="D55" s="384">
        <v>721110</v>
      </c>
      <c r="E55" s="386"/>
      <c r="F55" s="395" t="s">
        <v>399</v>
      </c>
      <c r="G55" s="633"/>
      <c r="H55" s="631"/>
      <c r="I55" s="631"/>
      <c r="J55" s="377" t="e">
        <f t="shared" si="2"/>
        <v>#DIV/0!</v>
      </c>
      <c r="K55" s="377" t="e">
        <f t="shared" si="3"/>
        <v>#DIV/0!</v>
      </c>
    </row>
    <row r="56" spans="1:11" ht="15">
      <c r="A56" s="378">
        <v>30</v>
      </c>
      <c r="B56" s="621" t="s">
        <v>1132</v>
      </c>
      <c r="C56" s="373">
        <v>1412</v>
      </c>
      <c r="D56" s="384">
        <v>721111</v>
      </c>
      <c r="E56" s="386" t="s">
        <v>400</v>
      </c>
      <c r="F56" s="396" t="s">
        <v>401</v>
      </c>
      <c r="G56" s="633"/>
      <c r="H56" s="631"/>
      <c r="I56" s="631"/>
      <c r="J56" s="377" t="e">
        <f t="shared" si="2"/>
        <v>#DIV/0!</v>
      </c>
      <c r="K56" s="377" t="e">
        <f t="shared" si="3"/>
        <v>#DIV/0!</v>
      </c>
    </row>
    <row r="57" spans="1:11" ht="15" customHeight="1">
      <c r="A57" s="378">
        <v>31</v>
      </c>
      <c r="B57" s="621" t="s">
        <v>1133</v>
      </c>
      <c r="C57" s="373">
        <v>142</v>
      </c>
      <c r="D57" s="384">
        <v>721120</v>
      </c>
      <c r="E57" s="386" t="s">
        <v>402</v>
      </c>
      <c r="F57" s="395" t="s">
        <v>403</v>
      </c>
      <c r="G57" s="633"/>
      <c r="H57" s="631"/>
      <c r="I57" s="631"/>
      <c r="J57" s="377" t="e">
        <f t="shared" si="2"/>
        <v>#DIV/0!</v>
      </c>
      <c r="K57" s="377" t="e">
        <f t="shared" si="3"/>
        <v>#DIV/0!</v>
      </c>
    </row>
    <row r="58" spans="1:11" ht="26.25" customHeight="1">
      <c r="A58" s="378">
        <v>32</v>
      </c>
      <c r="B58" s="621" t="s">
        <v>1134</v>
      </c>
      <c r="C58" s="397">
        <v>145</v>
      </c>
      <c r="D58" s="384">
        <v>721191</v>
      </c>
      <c r="E58" s="386" t="s">
        <v>404</v>
      </c>
      <c r="F58" s="395" t="s">
        <v>405</v>
      </c>
      <c r="G58" s="633"/>
      <c r="H58" s="631"/>
      <c r="I58" s="631"/>
      <c r="J58" s="377" t="e">
        <f>SUM(H58/G58)</f>
        <v>#DIV/0!</v>
      </c>
      <c r="K58" s="377" t="e">
        <f>SUM(H58/I58)</f>
        <v>#DIV/0!</v>
      </c>
    </row>
    <row r="59" spans="1:11" ht="15.75" customHeight="1">
      <c r="A59" s="378">
        <v>33</v>
      </c>
      <c r="B59" s="621" t="s">
        <v>1135</v>
      </c>
      <c r="C59" s="397">
        <v>3214.2</v>
      </c>
      <c r="D59" s="384">
        <v>721192</v>
      </c>
      <c r="E59" s="386" t="s">
        <v>406</v>
      </c>
      <c r="F59" s="398" t="s">
        <v>407</v>
      </c>
      <c r="G59" s="633"/>
      <c r="H59" s="631"/>
      <c r="I59" s="631"/>
      <c r="J59" s="377" t="e">
        <f t="shared" si="2"/>
        <v>#DIV/0!</v>
      </c>
      <c r="K59" s="377" t="e">
        <f t="shared" si="3"/>
        <v>#DIV/0!</v>
      </c>
    </row>
    <row r="60" spans="1:11" ht="14.25" customHeight="1">
      <c r="A60" s="378">
        <v>34</v>
      </c>
      <c r="B60" s="621"/>
      <c r="C60" s="399">
        <v>141</v>
      </c>
      <c r="D60" s="400">
        <v>721200</v>
      </c>
      <c r="E60" s="386" t="s">
        <v>408</v>
      </c>
      <c r="F60" s="401" t="s">
        <v>409</v>
      </c>
      <c r="G60" s="631"/>
      <c r="H60" s="631"/>
      <c r="I60" s="631"/>
      <c r="J60" s="377" t="e">
        <f t="shared" si="2"/>
        <v>#DIV/0!</v>
      </c>
      <c r="K60" s="377" t="e">
        <f t="shared" si="3"/>
        <v>#DIV/0!</v>
      </c>
    </row>
    <row r="61" spans="1:11" ht="15" customHeight="1">
      <c r="A61" s="378">
        <v>35</v>
      </c>
      <c r="B61" s="621" t="s">
        <v>1136</v>
      </c>
      <c r="C61" s="402">
        <v>142</v>
      </c>
      <c r="D61" s="400">
        <v>721214</v>
      </c>
      <c r="E61" s="386" t="s">
        <v>410</v>
      </c>
      <c r="F61" s="403" t="s">
        <v>411</v>
      </c>
      <c r="G61" s="631"/>
      <c r="H61" s="631"/>
      <c r="I61" s="631"/>
      <c r="J61" s="377" t="e">
        <f t="shared" si="2"/>
        <v>#DIV/0!</v>
      </c>
      <c r="K61" s="377" t="e">
        <f t="shared" si="3"/>
        <v>#DIV/0!</v>
      </c>
    </row>
    <row r="62" spans="1:11" ht="15.75" customHeight="1">
      <c r="A62" s="378">
        <v>36</v>
      </c>
      <c r="B62" s="621" t="s">
        <v>1137</v>
      </c>
      <c r="C62" s="402">
        <v>145</v>
      </c>
      <c r="D62" s="400">
        <v>721300</v>
      </c>
      <c r="E62" s="386" t="s">
        <v>412</v>
      </c>
      <c r="F62" s="401" t="s">
        <v>413</v>
      </c>
      <c r="G62" s="631"/>
      <c r="H62" s="631"/>
      <c r="I62" s="631"/>
      <c r="J62" s="377" t="e">
        <f t="shared" si="2"/>
        <v>#DIV/0!</v>
      </c>
      <c r="K62" s="377" t="e">
        <f t="shared" si="3"/>
        <v>#DIV/0!</v>
      </c>
    </row>
    <row r="63" spans="1:11" ht="15" customHeight="1">
      <c r="A63" s="378">
        <v>37</v>
      </c>
      <c r="B63" s="621" t="s">
        <v>1137</v>
      </c>
      <c r="C63" s="402">
        <v>145</v>
      </c>
      <c r="D63" s="400">
        <v>721400</v>
      </c>
      <c r="E63" s="386"/>
      <c r="F63" s="401" t="s">
        <v>414</v>
      </c>
      <c r="G63" s="631"/>
      <c r="H63" s="631"/>
      <c r="I63" s="631"/>
      <c r="J63" s="377" t="e">
        <f t="shared" si="2"/>
        <v>#DIV/0!</v>
      </c>
      <c r="K63" s="377" t="e">
        <f t="shared" si="3"/>
        <v>#DIV/0!</v>
      </c>
    </row>
    <row r="64" spans="1:11" ht="14.25" customHeight="1">
      <c r="A64" s="378">
        <v>38</v>
      </c>
      <c r="B64" s="621" t="s">
        <v>1138</v>
      </c>
      <c r="C64" s="402">
        <v>145</v>
      </c>
      <c r="D64" s="400">
        <v>721500</v>
      </c>
      <c r="E64" s="386"/>
      <c r="F64" s="401" t="s">
        <v>415</v>
      </c>
      <c r="G64" s="631"/>
      <c r="H64" s="631"/>
      <c r="I64" s="631"/>
      <c r="J64" s="377" t="e">
        <f t="shared" si="2"/>
        <v>#DIV/0!</v>
      </c>
      <c r="K64" s="377" t="e">
        <f t="shared" si="3"/>
        <v>#DIV/0!</v>
      </c>
    </row>
    <row r="65" spans="1:11">
      <c r="A65" s="378">
        <v>39</v>
      </c>
      <c r="B65" s="621"/>
      <c r="C65" s="399"/>
      <c r="D65" s="400">
        <v>721600</v>
      </c>
      <c r="E65" s="386" t="s">
        <v>416</v>
      </c>
      <c r="F65" s="401" t="s">
        <v>818</v>
      </c>
      <c r="G65" s="631"/>
      <c r="H65" s="633"/>
      <c r="I65" s="633"/>
      <c r="J65" s="377" t="e">
        <f t="shared" si="2"/>
        <v>#DIV/0!</v>
      </c>
      <c r="K65" s="377" t="e">
        <f t="shared" si="3"/>
        <v>#DIV/0!</v>
      </c>
    </row>
    <row r="66" spans="1:11" ht="16.5" customHeight="1">
      <c r="A66" s="378">
        <v>40</v>
      </c>
      <c r="B66" s="621" t="s">
        <v>1139</v>
      </c>
      <c r="C66" s="402">
        <v>311.2</v>
      </c>
      <c r="D66" s="400">
        <v>721611</v>
      </c>
      <c r="E66" s="386" t="s">
        <v>417</v>
      </c>
      <c r="F66" s="404" t="s">
        <v>418</v>
      </c>
      <c r="G66" s="631"/>
      <c r="H66" s="633"/>
      <c r="I66" s="633"/>
      <c r="J66" s="377" t="e">
        <f t="shared" si="2"/>
        <v>#DIV/0!</v>
      </c>
      <c r="K66" s="377" t="e">
        <f t="shared" si="3"/>
        <v>#DIV/0!</v>
      </c>
    </row>
    <row r="67" spans="1:11" ht="16.5" customHeight="1">
      <c r="A67" s="378">
        <v>41</v>
      </c>
      <c r="B67" s="621" t="s">
        <v>1140</v>
      </c>
      <c r="C67" s="402">
        <v>3215.2</v>
      </c>
      <c r="D67" s="400">
        <v>721612</v>
      </c>
      <c r="E67" s="386" t="s">
        <v>419</v>
      </c>
      <c r="F67" s="404" t="s">
        <v>420</v>
      </c>
      <c r="G67" s="631"/>
      <c r="H67" s="633"/>
      <c r="I67" s="633"/>
      <c r="J67" s="377"/>
      <c r="K67" s="377"/>
    </row>
    <row r="68" spans="1:11" ht="16.5" customHeight="1">
      <c r="A68" s="378">
        <v>42</v>
      </c>
      <c r="B68" s="621" t="s">
        <v>1140</v>
      </c>
      <c r="C68" s="402">
        <v>3215.2</v>
      </c>
      <c r="D68" s="400">
        <v>721613</v>
      </c>
      <c r="E68" s="386" t="s">
        <v>419</v>
      </c>
      <c r="F68" s="404" t="s">
        <v>421</v>
      </c>
      <c r="G68" s="631"/>
      <c r="H68" s="633"/>
      <c r="I68" s="633"/>
      <c r="J68" s="377"/>
      <c r="K68" s="377"/>
    </row>
    <row r="69" spans="1:11" ht="15.75" customHeight="1">
      <c r="A69" s="378">
        <v>43</v>
      </c>
      <c r="B69" s="621" t="s">
        <v>1139</v>
      </c>
      <c r="C69" s="402">
        <v>311.2</v>
      </c>
      <c r="D69" s="400">
        <v>721614</v>
      </c>
      <c r="E69" s="386" t="s">
        <v>417</v>
      </c>
      <c r="F69" s="404" t="s">
        <v>422</v>
      </c>
      <c r="G69" s="631"/>
      <c r="H69" s="633"/>
      <c r="I69" s="633"/>
      <c r="J69" s="377" t="e">
        <f t="shared" si="2"/>
        <v>#DIV/0!</v>
      </c>
      <c r="K69" s="377" t="e">
        <f t="shared" si="3"/>
        <v>#DIV/0!</v>
      </c>
    </row>
    <row r="70" spans="1:11" ht="14.25" customHeight="1">
      <c r="A70" s="378">
        <v>44</v>
      </c>
      <c r="B70" s="621" t="s">
        <v>1139</v>
      </c>
      <c r="C70" s="402">
        <v>311.2</v>
      </c>
      <c r="D70" s="400">
        <v>721615</v>
      </c>
      <c r="E70" s="386" t="s">
        <v>417</v>
      </c>
      <c r="F70" s="404" t="s">
        <v>423</v>
      </c>
      <c r="G70" s="631"/>
      <c r="H70" s="633"/>
      <c r="I70" s="633"/>
      <c r="J70" s="377" t="e">
        <f t="shared" si="2"/>
        <v>#DIV/0!</v>
      </c>
      <c r="K70" s="377" t="e">
        <f t="shared" si="3"/>
        <v>#DIV/0!</v>
      </c>
    </row>
    <row r="71" spans="1:11" ht="15.75" customHeight="1">
      <c r="A71" s="378">
        <v>45</v>
      </c>
      <c r="B71" s="621" t="s">
        <v>1141</v>
      </c>
      <c r="C71" s="399"/>
      <c r="D71" s="400">
        <v>721700</v>
      </c>
      <c r="E71" s="386"/>
      <c r="F71" s="401" t="s">
        <v>424</v>
      </c>
      <c r="G71" s="631"/>
      <c r="H71" s="631"/>
      <c r="I71" s="631"/>
      <c r="J71" s="377" t="e">
        <f t="shared" si="2"/>
        <v>#DIV/0!</v>
      </c>
      <c r="K71" s="377" t="e">
        <f t="shared" si="3"/>
        <v>#DIV/0!</v>
      </c>
    </row>
    <row r="72" spans="1:11" ht="24.75" customHeight="1">
      <c r="A72" s="378">
        <v>46</v>
      </c>
      <c r="B72" s="621"/>
      <c r="C72" s="399"/>
      <c r="D72" s="400">
        <v>722000</v>
      </c>
      <c r="E72" s="386"/>
      <c r="F72" s="401" t="s">
        <v>425</v>
      </c>
      <c r="G72" s="631">
        <f>SUM(G73+G74+G75+G76+G77+G78+G79)</f>
        <v>0</v>
      </c>
      <c r="H72" s="631">
        <f t="shared" ref="H72:I72" si="10">SUM(H73+H74+H75+H76+H77+H78+H79)</f>
        <v>0</v>
      </c>
      <c r="I72" s="631">
        <f t="shared" si="10"/>
        <v>0</v>
      </c>
      <c r="J72" s="377" t="e">
        <f t="shared" si="2"/>
        <v>#DIV/0!</v>
      </c>
      <c r="K72" s="377" t="e">
        <f t="shared" si="3"/>
        <v>#DIV/0!</v>
      </c>
    </row>
    <row r="73" spans="1:11">
      <c r="A73" s="378">
        <v>47</v>
      </c>
      <c r="B73" s="621" t="s">
        <v>1142</v>
      </c>
      <c r="C73" s="402">
        <v>142</v>
      </c>
      <c r="D73" s="400">
        <v>722100</v>
      </c>
      <c r="E73" s="386" t="s">
        <v>426</v>
      </c>
      <c r="F73" s="401" t="s">
        <v>427</v>
      </c>
      <c r="G73" s="631"/>
      <c r="H73" s="631"/>
      <c r="I73" s="631"/>
      <c r="J73" s="377" t="e">
        <f t="shared" si="2"/>
        <v>#DIV/0!</v>
      </c>
      <c r="K73" s="377" t="e">
        <f t="shared" si="3"/>
        <v>#DIV/0!</v>
      </c>
    </row>
    <row r="74" spans="1:11">
      <c r="A74" s="378">
        <v>48</v>
      </c>
      <c r="B74" s="621" t="s">
        <v>1142</v>
      </c>
      <c r="C74" s="402">
        <v>142</v>
      </c>
      <c r="D74" s="400">
        <v>722200</v>
      </c>
      <c r="E74" s="386" t="s">
        <v>426</v>
      </c>
      <c r="F74" s="401" t="s">
        <v>428</v>
      </c>
      <c r="G74" s="631"/>
      <c r="H74" s="631"/>
      <c r="I74" s="631"/>
      <c r="J74" s="377" t="e">
        <f t="shared" si="2"/>
        <v>#DIV/0!</v>
      </c>
      <c r="K74" s="377" t="e">
        <f t="shared" si="3"/>
        <v>#DIV/0!</v>
      </c>
    </row>
    <row r="75" spans="1:11">
      <c r="A75" s="378">
        <v>49</v>
      </c>
      <c r="B75" s="621" t="s">
        <v>1142</v>
      </c>
      <c r="C75" s="402">
        <v>142</v>
      </c>
      <c r="D75" s="400">
        <v>722300</v>
      </c>
      <c r="E75" s="386" t="s">
        <v>426</v>
      </c>
      <c r="F75" s="401" t="s">
        <v>429</v>
      </c>
      <c r="G75" s="631"/>
      <c r="H75" s="631"/>
      <c r="I75" s="631"/>
      <c r="J75" s="377" t="e">
        <f t="shared" si="2"/>
        <v>#DIV/0!</v>
      </c>
      <c r="K75" s="377" t="e">
        <f t="shared" si="3"/>
        <v>#DIV/0!</v>
      </c>
    </row>
    <row r="76" spans="1:11">
      <c r="A76" s="378">
        <v>50</v>
      </c>
      <c r="B76" s="621" t="s">
        <v>1142</v>
      </c>
      <c r="C76" s="402">
        <v>142</v>
      </c>
      <c r="D76" s="400">
        <v>722400</v>
      </c>
      <c r="E76" s="386" t="s">
        <v>426</v>
      </c>
      <c r="F76" s="401" t="s">
        <v>430</v>
      </c>
      <c r="G76" s="631"/>
      <c r="H76" s="631"/>
      <c r="I76" s="631"/>
      <c r="J76" s="377" t="e">
        <f t="shared" si="2"/>
        <v>#DIV/0!</v>
      </c>
      <c r="K76" s="377" t="e">
        <f t="shared" si="3"/>
        <v>#DIV/0!</v>
      </c>
    </row>
    <row r="77" spans="1:11" ht="14.25" customHeight="1">
      <c r="A77" s="378">
        <v>51</v>
      </c>
      <c r="B77" s="621" t="s">
        <v>1142</v>
      </c>
      <c r="C77" s="402">
        <v>142</v>
      </c>
      <c r="D77" s="400">
        <v>722500</v>
      </c>
      <c r="E77" s="386" t="s">
        <v>426</v>
      </c>
      <c r="F77" s="401" t="s">
        <v>431</v>
      </c>
      <c r="G77" s="631"/>
      <c r="H77" s="631"/>
      <c r="I77" s="631"/>
      <c r="J77" s="377" t="e">
        <f t="shared" si="2"/>
        <v>#DIV/0!</v>
      </c>
      <c r="K77" s="377" t="e">
        <f t="shared" si="3"/>
        <v>#DIV/0!</v>
      </c>
    </row>
    <row r="78" spans="1:11" ht="26.25" customHeight="1">
      <c r="A78" s="378">
        <v>52</v>
      </c>
      <c r="B78" s="621" t="s">
        <v>1142</v>
      </c>
      <c r="C78" s="402">
        <v>142</v>
      </c>
      <c r="D78" s="400">
        <v>722600</v>
      </c>
      <c r="E78" s="386" t="s">
        <v>426</v>
      </c>
      <c r="F78" s="401" t="s">
        <v>432</v>
      </c>
      <c r="G78" s="631"/>
      <c r="H78" s="631"/>
      <c r="I78" s="631"/>
      <c r="J78" s="377" t="e">
        <f t="shared" si="2"/>
        <v>#DIV/0!</v>
      </c>
      <c r="K78" s="377" t="e">
        <f t="shared" si="3"/>
        <v>#DIV/0!</v>
      </c>
    </row>
    <row r="79" spans="1:11">
      <c r="A79" s="378">
        <v>53</v>
      </c>
      <c r="B79" s="622" t="s">
        <v>1141</v>
      </c>
      <c r="C79" s="405">
        <v>145</v>
      </c>
      <c r="D79" s="406">
        <v>722700</v>
      </c>
      <c r="E79" s="386" t="s">
        <v>433</v>
      </c>
      <c r="F79" s="407" t="s">
        <v>434</v>
      </c>
      <c r="G79" s="635"/>
      <c r="H79" s="635"/>
      <c r="I79" s="635"/>
      <c r="J79" s="377" t="e">
        <f t="shared" si="2"/>
        <v>#DIV/0!</v>
      </c>
      <c r="K79" s="377" t="e">
        <f t="shared" si="3"/>
        <v>#DIV/0!</v>
      </c>
    </row>
    <row r="80" spans="1:11" ht="14.25" customHeight="1">
      <c r="A80" s="378">
        <v>54</v>
      </c>
      <c r="B80" s="622" t="s">
        <v>1135</v>
      </c>
      <c r="C80" s="405">
        <v>3214.2</v>
      </c>
      <c r="D80" s="408">
        <v>722731</v>
      </c>
      <c r="E80" s="409" t="s">
        <v>435</v>
      </c>
      <c r="F80" s="410" t="s">
        <v>436</v>
      </c>
      <c r="G80" s="635"/>
      <c r="H80" s="635"/>
      <c r="I80" s="635"/>
      <c r="J80" s="377" t="e">
        <f t="shared" si="2"/>
        <v>#DIV/0!</v>
      </c>
      <c r="K80" s="377" t="e">
        <f t="shared" si="3"/>
        <v>#DIV/0!</v>
      </c>
    </row>
    <row r="81" spans="1:11" ht="15" customHeight="1">
      <c r="A81" s="378">
        <v>55</v>
      </c>
      <c r="B81" s="622" t="s">
        <v>1141</v>
      </c>
      <c r="C81" s="405">
        <v>145</v>
      </c>
      <c r="D81" s="406">
        <v>722751</v>
      </c>
      <c r="E81" s="386" t="s">
        <v>437</v>
      </c>
      <c r="F81" s="404" t="s">
        <v>438</v>
      </c>
      <c r="G81" s="635"/>
      <c r="H81" s="635"/>
      <c r="I81" s="635"/>
      <c r="J81" s="377" t="e">
        <f t="shared" si="2"/>
        <v>#DIV/0!</v>
      </c>
      <c r="K81" s="377" t="e">
        <f t="shared" si="3"/>
        <v>#DIV/0!</v>
      </c>
    </row>
    <row r="82" spans="1:11">
      <c r="A82" s="378">
        <v>56</v>
      </c>
      <c r="B82" s="622" t="s">
        <v>1141</v>
      </c>
      <c r="C82" s="402">
        <v>143</v>
      </c>
      <c r="D82" s="400">
        <v>723000</v>
      </c>
      <c r="E82" s="386" t="s">
        <v>439</v>
      </c>
      <c r="F82" s="401" t="s">
        <v>440</v>
      </c>
      <c r="G82" s="631"/>
      <c r="H82" s="631"/>
      <c r="I82" s="631"/>
      <c r="J82" s="377" t="e">
        <f t="shared" si="2"/>
        <v>#DIV/0!</v>
      </c>
      <c r="K82" s="377" t="e">
        <f t="shared" si="3"/>
        <v>#DIV/0!</v>
      </c>
    </row>
    <row r="83" spans="1:11">
      <c r="A83" s="378">
        <v>57</v>
      </c>
      <c r="B83" s="621" t="s">
        <v>1143</v>
      </c>
      <c r="C83" s="402">
        <v>145</v>
      </c>
      <c r="D83" s="400">
        <v>777000</v>
      </c>
      <c r="E83" s="386" t="s">
        <v>412</v>
      </c>
      <c r="F83" s="401" t="s">
        <v>768</v>
      </c>
      <c r="G83" s="631"/>
      <c r="H83" s="631"/>
      <c r="I83" s="631"/>
      <c r="J83" s="377" t="e">
        <f t="shared" si="2"/>
        <v>#DIV/0!</v>
      </c>
      <c r="K83" s="377" t="e">
        <f t="shared" si="3"/>
        <v>#DIV/0!</v>
      </c>
    </row>
    <row r="84" spans="1:11" s="413" customFormat="1" ht="24">
      <c r="A84" s="378">
        <v>58</v>
      </c>
      <c r="B84" s="621"/>
      <c r="C84" s="373">
        <v>13</v>
      </c>
      <c r="D84" s="379"/>
      <c r="E84" s="411" t="s">
        <v>441</v>
      </c>
      <c r="F84" s="412" t="s">
        <v>442</v>
      </c>
      <c r="G84" s="630">
        <f>SUM(G85+G88+G104+G107)</f>
        <v>0</v>
      </c>
      <c r="H84" s="630">
        <f t="shared" ref="H84:I84" si="11">SUM(H85+H88+H104+H107)</f>
        <v>0</v>
      </c>
      <c r="I84" s="630">
        <f t="shared" si="11"/>
        <v>0</v>
      </c>
      <c r="J84" s="377" t="e">
        <f t="shared" si="2"/>
        <v>#DIV/0!</v>
      </c>
      <c r="K84" s="377" t="e">
        <f t="shared" si="3"/>
        <v>#DIV/0!</v>
      </c>
    </row>
    <row r="85" spans="1:11" ht="24">
      <c r="A85" s="378">
        <v>59</v>
      </c>
      <c r="B85" s="621" t="s">
        <v>1144</v>
      </c>
      <c r="C85" s="402">
        <v>131</v>
      </c>
      <c r="D85" s="384"/>
      <c r="E85" s="414" t="s">
        <v>443</v>
      </c>
      <c r="F85" s="401" t="s">
        <v>444</v>
      </c>
      <c r="G85" s="631">
        <f>SUM(G86:G87)</f>
        <v>0</v>
      </c>
      <c r="H85" s="631">
        <f t="shared" ref="H85:I85" si="12">SUM(H86:H87)</f>
        <v>0</v>
      </c>
      <c r="I85" s="631">
        <f t="shared" si="12"/>
        <v>0</v>
      </c>
      <c r="J85" s="377" t="e">
        <f t="shared" si="2"/>
        <v>#DIV/0!</v>
      </c>
      <c r="K85" s="377" t="e">
        <f t="shared" si="3"/>
        <v>#DIV/0!</v>
      </c>
    </row>
    <row r="86" spans="1:11" ht="12.75" customHeight="1">
      <c r="A86" s="378">
        <v>60</v>
      </c>
      <c r="B86" s="621" t="s">
        <v>1145</v>
      </c>
      <c r="C86" s="402">
        <v>1311</v>
      </c>
      <c r="D86" s="400">
        <v>731110</v>
      </c>
      <c r="E86" s="415" t="s">
        <v>445</v>
      </c>
      <c r="F86" s="401" t="s">
        <v>446</v>
      </c>
      <c r="G86" s="632"/>
      <c r="H86" s="632"/>
      <c r="I86" s="632"/>
      <c r="J86" s="377" t="e">
        <f t="shared" si="2"/>
        <v>#DIV/0!</v>
      </c>
      <c r="K86" s="377" t="e">
        <f t="shared" si="3"/>
        <v>#DIV/0!</v>
      </c>
    </row>
    <row r="87" spans="1:11" ht="12.75" customHeight="1">
      <c r="A87" s="378">
        <v>61</v>
      </c>
      <c r="B87" s="621" t="s">
        <v>1146</v>
      </c>
      <c r="C87" s="402">
        <v>1321</v>
      </c>
      <c r="D87" s="400">
        <v>731120</v>
      </c>
      <c r="E87" s="415" t="s">
        <v>445</v>
      </c>
      <c r="F87" s="416" t="s">
        <v>447</v>
      </c>
      <c r="G87" s="632"/>
      <c r="H87" s="632"/>
      <c r="I87" s="632"/>
      <c r="J87" s="377" t="e">
        <f t="shared" si="2"/>
        <v>#DIV/0!</v>
      </c>
      <c r="K87" s="377" t="e">
        <f t="shared" si="3"/>
        <v>#DIV/0!</v>
      </c>
    </row>
    <row r="88" spans="1:11" ht="14.25" customHeight="1">
      <c r="A88" s="378">
        <v>62</v>
      </c>
      <c r="B88" s="621" t="s">
        <v>1147</v>
      </c>
      <c r="C88" s="402">
        <v>133</v>
      </c>
      <c r="D88" s="400">
        <v>732100</v>
      </c>
      <c r="E88" s="382" t="s">
        <v>448</v>
      </c>
      <c r="F88" s="416" t="s">
        <v>449</v>
      </c>
      <c r="G88" s="631">
        <f>SUM(G89)</f>
        <v>0</v>
      </c>
      <c r="H88" s="631">
        <f t="shared" ref="H88:I88" si="13">SUM(H89)</f>
        <v>0</v>
      </c>
      <c r="I88" s="631">
        <f t="shared" si="13"/>
        <v>0</v>
      </c>
      <c r="J88" s="377" t="e">
        <f t="shared" ref="J88:J157" si="14">SUM(H88/G88)</f>
        <v>#DIV/0!</v>
      </c>
      <c r="K88" s="377" t="e">
        <f t="shared" ref="K88:K157" si="15">SUM(H88/I88)</f>
        <v>#DIV/0!</v>
      </c>
    </row>
    <row r="89" spans="1:11" ht="15.75" customHeight="1">
      <c r="A89" s="378">
        <v>63</v>
      </c>
      <c r="B89" s="621" t="s">
        <v>1147</v>
      </c>
      <c r="C89" s="402">
        <v>1331</v>
      </c>
      <c r="D89" s="400">
        <v>732110</v>
      </c>
      <c r="E89" s="415" t="s">
        <v>445</v>
      </c>
      <c r="F89" s="416" t="s">
        <v>450</v>
      </c>
      <c r="G89" s="633"/>
      <c r="H89" s="631"/>
      <c r="I89" s="631"/>
      <c r="J89" s="377" t="e">
        <f t="shared" si="14"/>
        <v>#DIV/0!</v>
      </c>
      <c r="K89" s="377" t="e">
        <f t="shared" si="15"/>
        <v>#DIV/0!</v>
      </c>
    </row>
    <row r="90" spans="1:11">
      <c r="A90" s="378">
        <v>64</v>
      </c>
      <c r="B90" s="621" t="s">
        <v>1147</v>
      </c>
      <c r="C90" s="402">
        <v>1331</v>
      </c>
      <c r="D90" s="417">
        <v>732111</v>
      </c>
      <c r="E90" s="382" t="s">
        <v>451</v>
      </c>
      <c r="F90" s="418" t="s">
        <v>452</v>
      </c>
      <c r="G90" s="631"/>
      <c r="H90" s="631"/>
      <c r="I90" s="631"/>
      <c r="J90" s="377" t="e">
        <f t="shared" si="14"/>
        <v>#DIV/0!</v>
      </c>
      <c r="K90" s="377" t="e">
        <f t="shared" si="15"/>
        <v>#DIV/0!</v>
      </c>
    </row>
    <row r="91" spans="1:11">
      <c r="A91" s="378">
        <v>65</v>
      </c>
      <c r="B91" s="621" t="s">
        <v>1147</v>
      </c>
      <c r="C91" s="402">
        <v>1331</v>
      </c>
      <c r="D91" s="417">
        <v>732112</v>
      </c>
      <c r="E91" s="419" t="s">
        <v>453</v>
      </c>
      <c r="F91" s="418" t="s">
        <v>454</v>
      </c>
      <c r="G91" s="631"/>
      <c r="H91" s="631"/>
      <c r="I91" s="631"/>
      <c r="J91" s="377" t="e">
        <f t="shared" si="14"/>
        <v>#DIV/0!</v>
      </c>
      <c r="K91" s="377" t="e">
        <f t="shared" si="15"/>
        <v>#DIV/0!</v>
      </c>
    </row>
    <row r="92" spans="1:11">
      <c r="A92" s="378">
        <v>66</v>
      </c>
      <c r="B92" s="621" t="s">
        <v>1147</v>
      </c>
      <c r="C92" s="402">
        <v>1331</v>
      </c>
      <c r="D92" s="417">
        <v>732113</v>
      </c>
      <c r="E92" s="419"/>
      <c r="F92" s="418" t="s">
        <v>455</v>
      </c>
      <c r="G92" s="631"/>
      <c r="H92" s="631"/>
      <c r="I92" s="631"/>
      <c r="J92" s="377" t="e">
        <f t="shared" si="14"/>
        <v>#DIV/0!</v>
      </c>
      <c r="K92" s="377" t="e">
        <f t="shared" si="15"/>
        <v>#DIV/0!</v>
      </c>
    </row>
    <row r="93" spans="1:11">
      <c r="A93" s="378">
        <v>67</v>
      </c>
      <c r="B93" s="621" t="s">
        <v>1147</v>
      </c>
      <c r="C93" s="402">
        <v>1331</v>
      </c>
      <c r="D93" s="417">
        <v>732114</v>
      </c>
      <c r="E93" s="419" t="s">
        <v>456</v>
      </c>
      <c r="F93" s="418" t="s">
        <v>457</v>
      </c>
      <c r="G93" s="631"/>
      <c r="H93" s="631"/>
      <c r="I93" s="631"/>
      <c r="J93" s="377" t="e">
        <f t="shared" si="14"/>
        <v>#DIV/0!</v>
      </c>
      <c r="K93" s="377" t="e">
        <f t="shared" si="15"/>
        <v>#DIV/0!</v>
      </c>
    </row>
    <row r="94" spans="1:11">
      <c r="A94" s="378">
        <v>68</v>
      </c>
      <c r="B94" s="621" t="s">
        <v>1147</v>
      </c>
      <c r="C94" s="402">
        <v>1331</v>
      </c>
      <c r="D94" s="417">
        <v>732115</v>
      </c>
      <c r="E94" s="419" t="s">
        <v>458</v>
      </c>
      <c r="F94" s="420" t="s">
        <v>459</v>
      </c>
      <c r="G94" s="631"/>
      <c r="H94" s="631"/>
      <c r="I94" s="631"/>
      <c r="J94" s="377" t="e">
        <f t="shared" si="14"/>
        <v>#DIV/0!</v>
      </c>
      <c r="K94" s="377" t="e">
        <f t="shared" si="15"/>
        <v>#DIV/0!</v>
      </c>
    </row>
    <row r="95" spans="1:11">
      <c r="A95" s="378">
        <v>69</v>
      </c>
      <c r="B95" s="621" t="s">
        <v>1147</v>
      </c>
      <c r="C95" s="402">
        <v>1331</v>
      </c>
      <c r="D95" s="417">
        <v>732116</v>
      </c>
      <c r="E95" s="419" t="s">
        <v>458</v>
      </c>
      <c r="F95" s="420" t="s">
        <v>460</v>
      </c>
      <c r="G95" s="631"/>
      <c r="H95" s="631"/>
      <c r="I95" s="631"/>
      <c r="J95" s="377" t="e">
        <f t="shared" si="14"/>
        <v>#DIV/0!</v>
      </c>
      <c r="K95" s="377" t="e">
        <f t="shared" si="15"/>
        <v>#DIV/0!</v>
      </c>
    </row>
    <row r="96" spans="1:11">
      <c r="A96" s="378">
        <v>70</v>
      </c>
      <c r="B96" s="621" t="s">
        <v>1147</v>
      </c>
      <c r="C96" s="402"/>
      <c r="D96" s="417">
        <v>732120</v>
      </c>
      <c r="E96" s="419"/>
      <c r="F96" s="420" t="s">
        <v>461</v>
      </c>
      <c r="G96" s="631"/>
      <c r="H96" s="631"/>
      <c r="I96" s="631"/>
      <c r="J96" s="377" t="e">
        <f t="shared" si="14"/>
        <v>#DIV/0!</v>
      </c>
      <c r="K96" s="377"/>
    </row>
    <row r="97" spans="1:11">
      <c r="A97" s="378">
        <v>71</v>
      </c>
      <c r="B97" s="621" t="s">
        <v>1147</v>
      </c>
      <c r="C97" s="402"/>
      <c r="D97" s="417">
        <v>732130</v>
      </c>
      <c r="E97" s="419"/>
      <c r="F97" s="420" t="s">
        <v>462</v>
      </c>
      <c r="G97" s="631"/>
      <c r="H97" s="631"/>
      <c r="I97" s="631"/>
      <c r="J97" s="377" t="e">
        <f t="shared" si="14"/>
        <v>#DIV/0!</v>
      </c>
      <c r="K97" s="377"/>
    </row>
    <row r="98" spans="1:11">
      <c r="A98" s="378">
        <v>72</v>
      </c>
      <c r="B98" s="621" t="s">
        <v>1147</v>
      </c>
      <c r="C98" s="402"/>
      <c r="D98" s="417">
        <v>732131</v>
      </c>
      <c r="E98" s="419"/>
      <c r="F98" s="420" t="s">
        <v>463</v>
      </c>
      <c r="G98" s="631"/>
      <c r="H98" s="631"/>
      <c r="I98" s="631"/>
      <c r="J98" s="377"/>
      <c r="K98" s="377"/>
    </row>
    <row r="99" spans="1:11" ht="13.5" customHeight="1">
      <c r="A99" s="378">
        <v>73</v>
      </c>
      <c r="B99" s="621" t="s">
        <v>1147</v>
      </c>
      <c r="C99" s="402"/>
      <c r="D99" s="417">
        <v>732132</v>
      </c>
      <c r="E99" s="419"/>
      <c r="F99" s="420" t="s">
        <v>464</v>
      </c>
      <c r="G99" s="631"/>
      <c r="H99" s="631"/>
      <c r="I99" s="631"/>
      <c r="J99" s="377"/>
      <c r="K99" s="377"/>
    </row>
    <row r="100" spans="1:11">
      <c r="A100" s="378">
        <v>74</v>
      </c>
      <c r="B100" s="621" t="s">
        <v>1147</v>
      </c>
      <c r="C100" s="402"/>
      <c r="D100" s="417">
        <v>732133</v>
      </c>
      <c r="E100" s="419"/>
      <c r="F100" s="420" t="s">
        <v>465</v>
      </c>
      <c r="G100" s="631"/>
      <c r="H100" s="631"/>
      <c r="I100" s="631"/>
      <c r="J100" s="377"/>
      <c r="K100" s="377"/>
    </row>
    <row r="101" spans="1:11" ht="13.5" customHeight="1">
      <c r="A101" s="378">
        <v>75</v>
      </c>
      <c r="B101" s="621" t="s">
        <v>1147</v>
      </c>
      <c r="C101" s="402"/>
      <c r="D101" s="417">
        <v>732134</v>
      </c>
      <c r="E101" s="419"/>
      <c r="F101" s="420" t="s">
        <v>466</v>
      </c>
      <c r="G101" s="631"/>
      <c r="H101" s="631"/>
      <c r="I101" s="631"/>
      <c r="J101" s="377"/>
      <c r="K101" s="377"/>
    </row>
    <row r="102" spans="1:11" ht="12.75" customHeight="1">
      <c r="A102" s="378">
        <v>76</v>
      </c>
      <c r="B102" s="621" t="s">
        <v>1147</v>
      </c>
      <c r="C102" s="402"/>
      <c r="D102" s="417">
        <v>732140</v>
      </c>
      <c r="E102" s="419"/>
      <c r="F102" s="420" t="s">
        <v>467</v>
      </c>
      <c r="G102" s="631"/>
      <c r="H102" s="631"/>
      <c r="I102" s="631"/>
      <c r="J102" s="377"/>
      <c r="K102" s="377"/>
    </row>
    <row r="103" spans="1:11" ht="14.25" customHeight="1">
      <c r="A103" s="378">
        <v>77</v>
      </c>
      <c r="B103" s="621" t="s">
        <v>1147</v>
      </c>
      <c r="C103" s="399"/>
      <c r="D103" s="421" t="s">
        <v>468</v>
      </c>
      <c r="E103" s="422" t="s">
        <v>469</v>
      </c>
      <c r="F103" s="423" t="s">
        <v>470</v>
      </c>
      <c r="G103" s="631"/>
      <c r="H103" s="631"/>
      <c r="I103" s="631"/>
      <c r="J103" s="377" t="e">
        <f t="shared" si="14"/>
        <v>#DIV/0!</v>
      </c>
      <c r="K103" s="377" t="e">
        <f t="shared" si="15"/>
        <v>#DIV/0!</v>
      </c>
    </row>
    <row r="104" spans="1:11">
      <c r="A104" s="378">
        <v>78</v>
      </c>
      <c r="B104" s="621" t="s">
        <v>1148</v>
      </c>
      <c r="C104" s="424">
        <v>144</v>
      </c>
      <c r="D104" s="400">
        <v>733100</v>
      </c>
      <c r="E104" s="385" t="s">
        <v>471</v>
      </c>
      <c r="F104" s="425" t="s">
        <v>472</v>
      </c>
      <c r="G104" s="631"/>
      <c r="H104" s="631"/>
      <c r="I104" s="631"/>
      <c r="J104" s="377" t="e">
        <f t="shared" si="14"/>
        <v>#DIV/0!</v>
      </c>
      <c r="K104" s="377" t="e">
        <f t="shared" si="15"/>
        <v>#DIV/0!</v>
      </c>
    </row>
    <row r="105" spans="1:11">
      <c r="A105" s="378">
        <v>79</v>
      </c>
      <c r="B105" s="621" t="s">
        <v>1141</v>
      </c>
      <c r="C105" s="402">
        <v>1441</v>
      </c>
      <c r="D105" s="417">
        <v>733110</v>
      </c>
      <c r="E105" s="382" t="s">
        <v>473</v>
      </c>
      <c r="F105" s="426" t="s">
        <v>474</v>
      </c>
      <c r="G105" s="633"/>
      <c r="H105" s="631"/>
      <c r="I105" s="631"/>
      <c r="J105" s="377" t="e">
        <f t="shared" si="14"/>
        <v>#DIV/0!</v>
      </c>
      <c r="K105" s="377" t="e">
        <f t="shared" si="15"/>
        <v>#DIV/0!</v>
      </c>
    </row>
    <row r="106" spans="1:11">
      <c r="A106" s="378">
        <v>80</v>
      </c>
      <c r="B106" s="621" t="s">
        <v>1141</v>
      </c>
      <c r="C106" s="402">
        <v>1441</v>
      </c>
      <c r="D106" s="417">
        <v>733120</v>
      </c>
      <c r="E106" s="385" t="s">
        <v>475</v>
      </c>
      <c r="F106" s="392" t="s">
        <v>476</v>
      </c>
      <c r="G106" s="633"/>
      <c r="H106" s="631"/>
      <c r="I106" s="631"/>
      <c r="J106" s="377" t="e">
        <f t="shared" si="14"/>
        <v>#DIV/0!</v>
      </c>
      <c r="K106" s="377" t="e">
        <f t="shared" si="15"/>
        <v>#DIV/0!</v>
      </c>
    </row>
    <row r="107" spans="1:11">
      <c r="A107" s="378">
        <v>81</v>
      </c>
      <c r="B107" s="621" t="s">
        <v>1149</v>
      </c>
      <c r="C107" s="402"/>
      <c r="D107" s="400">
        <v>741000</v>
      </c>
      <c r="E107" s="382"/>
      <c r="F107" s="412" t="s">
        <v>477</v>
      </c>
      <c r="G107" s="636">
        <f>SUM(G108+G111+G119)</f>
        <v>0</v>
      </c>
      <c r="H107" s="637">
        <f t="shared" ref="H107:I107" si="16">SUM(H108+H111+H119)</f>
        <v>0</v>
      </c>
      <c r="I107" s="637">
        <f t="shared" si="16"/>
        <v>0</v>
      </c>
      <c r="J107" s="377" t="e">
        <f t="shared" si="14"/>
        <v>#DIV/0!</v>
      </c>
      <c r="K107" s="377" t="e">
        <f t="shared" si="15"/>
        <v>#DIV/0!</v>
      </c>
    </row>
    <row r="108" spans="1:11" ht="24">
      <c r="A108" s="378">
        <v>82</v>
      </c>
      <c r="B108" s="621" t="s">
        <v>1149</v>
      </c>
      <c r="C108" s="402"/>
      <c r="D108" s="400">
        <v>741100</v>
      </c>
      <c r="E108" s="382"/>
      <c r="F108" s="387" t="s">
        <v>478</v>
      </c>
      <c r="G108" s="633">
        <f>SUM(G109:G110)</f>
        <v>0</v>
      </c>
      <c r="H108" s="631">
        <f t="shared" ref="H108:I108" si="17">SUM(H109:H110)</f>
        <v>0</v>
      </c>
      <c r="I108" s="631">
        <f t="shared" si="17"/>
        <v>0</v>
      </c>
      <c r="J108" s="377"/>
      <c r="K108" s="377"/>
    </row>
    <row r="109" spans="1:11">
      <c r="A109" s="378">
        <v>83</v>
      </c>
      <c r="B109" s="621" t="s">
        <v>1150</v>
      </c>
      <c r="C109" s="402"/>
      <c r="D109" s="400">
        <v>741110</v>
      </c>
      <c r="E109" s="385"/>
      <c r="F109" s="427" t="s">
        <v>889</v>
      </c>
      <c r="G109" s="631"/>
      <c r="H109" s="631"/>
      <c r="I109" s="631"/>
      <c r="J109" s="377" t="e">
        <f t="shared" si="14"/>
        <v>#DIV/0!</v>
      </c>
      <c r="K109" s="377" t="e">
        <f t="shared" si="15"/>
        <v>#DIV/0!</v>
      </c>
    </row>
    <row r="110" spans="1:11">
      <c r="A110" s="378">
        <v>84</v>
      </c>
      <c r="B110" s="621" t="s">
        <v>1151</v>
      </c>
      <c r="C110" s="402"/>
      <c r="D110" s="400">
        <v>741120</v>
      </c>
      <c r="E110" s="385"/>
      <c r="F110" s="427" t="s">
        <v>890</v>
      </c>
      <c r="G110" s="631"/>
      <c r="H110" s="631"/>
      <c r="I110" s="631"/>
      <c r="J110" s="377"/>
      <c r="K110" s="377"/>
    </row>
    <row r="111" spans="1:11">
      <c r="A111" s="378">
        <v>85</v>
      </c>
      <c r="B111" s="621" t="s">
        <v>1152</v>
      </c>
      <c r="C111" s="402"/>
      <c r="D111" s="400">
        <v>742100</v>
      </c>
      <c r="E111" s="385"/>
      <c r="F111" s="427" t="s">
        <v>479</v>
      </c>
      <c r="G111" s="631">
        <f>SUM(G112)</f>
        <v>0</v>
      </c>
      <c r="H111" s="631">
        <f t="shared" ref="H111:I111" si="18">SUM(H112)</f>
        <v>0</v>
      </c>
      <c r="I111" s="631">
        <f t="shared" si="18"/>
        <v>0</v>
      </c>
      <c r="J111" s="377"/>
      <c r="K111" s="377"/>
    </row>
    <row r="112" spans="1:11">
      <c r="A112" s="378">
        <v>86</v>
      </c>
      <c r="B112" s="621" t="s">
        <v>1152</v>
      </c>
      <c r="C112" s="402"/>
      <c r="D112" s="400">
        <v>742110</v>
      </c>
      <c r="E112" s="385"/>
      <c r="F112" s="427" t="s">
        <v>891</v>
      </c>
      <c r="G112" s="631"/>
      <c r="H112" s="631"/>
      <c r="I112" s="631"/>
      <c r="J112" s="377"/>
      <c r="K112" s="377"/>
    </row>
    <row r="113" spans="1:11">
      <c r="A113" s="378">
        <v>87</v>
      </c>
      <c r="B113" s="621" t="s">
        <v>1152</v>
      </c>
      <c r="C113" s="402"/>
      <c r="D113" s="417">
        <v>742111</v>
      </c>
      <c r="E113" s="385"/>
      <c r="F113" s="392" t="s">
        <v>480</v>
      </c>
      <c r="G113" s="631"/>
      <c r="H113" s="631"/>
      <c r="I113" s="631"/>
      <c r="J113" s="377"/>
      <c r="K113" s="377"/>
    </row>
    <row r="114" spans="1:11">
      <c r="A114" s="378">
        <v>88</v>
      </c>
      <c r="B114" s="621" t="s">
        <v>1152</v>
      </c>
      <c r="C114" s="402"/>
      <c r="D114" s="417">
        <v>742112</v>
      </c>
      <c r="E114" s="385"/>
      <c r="F114" s="392" t="s">
        <v>481</v>
      </c>
      <c r="G114" s="631"/>
      <c r="H114" s="631"/>
      <c r="I114" s="631"/>
      <c r="J114" s="377"/>
      <c r="K114" s="377"/>
    </row>
    <row r="115" spans="1:11">
      <c r="A115" s="378">
        <v>89</v>
      </c>
      <c r="B115" s="621" t="s">
        <v>1152</v>
      </c>
      <c r="C115" s="402"/>
      <c r="D115" s="417">
        <v>742113</v>
      </c>
      <c r="E115" s="385"/>
      <c r="F115" s="392" t="s">
        <v>482</v>
      </c>
      <c r="G115" s="631"/>
      <c r="H115" s="631"/>
      <c r="I115" s="631"/>
      <c r="J115" s="377"/>
      <c r="K115" s="377"/>
    </row>
    <row r="116" spans="1:11">
      <c r="A116" s="378">
        <v>90</v>
      </c>
      <c r="B116" s="621" t="s">
        <v>1152</v>
      </c>
      <c r="C116" s="402"/>
      <c r="D116" s="417">
        <v>742114</v>
      </c>
      <c r="E116" s="385"/>
      <c r="F116" s="392" t="s">
        <v>483</v>
      </c>
      <c r="G116" s="631"/>
      <c r="H116" s="631"/>
      <c r="I116" s="631"/>
      <c r="J116" s="377"/>
      <c r="K116" s="377"/>
    </row>
    <row r="117" spans="1:11">
      <c r="A117" s="378">
        <v>91</v>
      </c>
      <c r="B117" s="621" t="s">
        <v>1152</v>
      </c>
      <c r="C117" s="402"/>
      <c r="D117" s="417">
        <v>742115</v>
      </c>
      <c r="E117" s="385"/>
      <c r="F117" s="392" t="s">
        <v>484</v>
      </c>
      <c r="G117" s="631"/>
      <c r="H117" s="631"/>
      <c r="I117" s="631"/>
      <c r="J117" s="377"/>
      <c r="K117" s="377"/>
    </row>
    <row r="118" spans="1:11">
      <c r="A118" s="378">
        <v>92</v>
      </c>
      <c r="B118" s="621" t="s">
        <v>1152</v>
      </c>
      <c r="C118" s="402"/>
      <c r="D118" s="417">
        <v>742116</v>
      </c>
      <c r="E118" s="385"/>
      <c r="F118" s="392" t="s">
        <v>485</v>
      </c>
      <c r="G118" s="631"/>
      <c r="H118" s="631"/>
      <c r="I118" s="631"/>
      <c r="J118" s="377"/>
      <c r="K118" s="377"/>
    </row>
    <row r="119" spans="1:11">
      <c r="A119" s="378">
        <v>93</v>
      </c>
      <c r="B119" s="621" t="s">
        <v>1153</v>
      </c>
      <c r="C119" s="402"/>
      <c r="D119" s="400">
        <v>742200</v>
      </c>
      <c r="E119" s="385"/>
      <c r="F119" s="427" t="s">
        <v>892</v>
      </c>
      <c r="G119" s="631"/>
      <c r="H119" s="631"/>
      <c r="I119" s="631"/>
      <c r="J119" s="377"/>
      <c r="K119" s="377"/>
    </row>
    <row r="120" spans="1:11" s="359" customFormat="1" ht="20.25" customHeight="1">
      <c r="A120" s="625">
        <v>94</v>
      </c>
      <c r="B120" s="625"/>
      <c r="C120" s="625">
        <v>2</v>
      </c>
      <c r="D120" s="625"/>
      <c r="E120" s="386"/>
      <c r="F120" s="381" t="s">
        <v>486</v>
      </c>
      <c r="G120" s="629">
        <f>SUM(G121+G135+G137+G192+G197)</f>
        <v>0</v>
      </c>
      <c r="H120" s="629">
        <f t="shared" ref="H120:I120" si="19">SUM(H121+H135+H137+H192+H197)</f>
        <v>0</v>
      </c>
      <c r="I120" s="629">
        <f t="shared" si="19"/>
        <v>0</v>
      </c>
      <c r="J120" s="377" t="e">
        <f t="shared" si="14"/>
        <v>#DIV/0!</v>
      </c>
      <c r="K120" s="377" t="e">
        <f t="shared" si="15"/>
        <v>#DIV/0!</v>
      </c>
    </row>
    <row r="121" spans="1:11" s="359" customFormat="1" ht="26.25" customHeight="1">
      <c r="A121" s="378">
        <v>95</v>
      </c>
      <c r="B121" s="621"/>
      <c r="C121" s="378">
        <v>21</v>
      </c>
      <c r="D121" s="428" t="s">
        <v>487</v>
      </c>
      <c r="E121" s="386"/>
      <c r="F121" s="383" t="s">
        <v>709</v>
      </c>
      <c r="G121" s="637">
        <f>SUM(G122+G134)</f>
        <v>0</v>
      </c>
      <c r="H121" s="637">
        <f t="shared" ref="H121:I121" si="20">SUM(H122+H134)</f>
        <v>0</v>
      </c>
      <c r="I121" s="637">
        <f t="shared" si="20"/>
        <v>0</v>
      </c>
      <c r="J121" s="377" t="e">
        <f t="shared" si="14"/>
        <v>#DIV/0!</v>
      </c>
      <c r="K121" s="377" t="e">
        <f t="shared" si="15"/>
        <v>#DIV/0!</v>
      </c>
    </row>
    <row r="122" spans="1:11" s="359" customFormat="1" ht="12" customHeight="1">
      <c r="A122" s="378">
        <v>96</v>
      </c>
      <c r="B122" s="621" t="s">
        <v>1154</v>
      </c>
      <c r="C122" s="378">
        <v>211</v>
      </c>
      <c r="D122" s="400">
        <v>611000</v>
      </c>
      <c r="E122" s="386" t="s">
        <v>488</v>
      </c>
      <c r="F122" s="386" t="s">
        <v>710</v>
      </c>
      <c r="G122" s="631">
        <f>SUM(G123+G128)</f>
        <v>0</v>
      </c>
      <c r="H122" s="631">
        <f t="shared" ref="H122:I122" si="21">SUM(H123+H128)</f>
        <v>0</v>
      </c>
      <c r="I122" s="631">
        <f t="shared" si="21"/>
        <v>0</v>
      </c>
      <c r="J122" s="377" t="e">
        <f t="shared" si="14"/>
        <v>#DIV/0!</v>
      </c>
      <c r="K122" s="377" t="e">
        <f t="shared" si="15"/>
        <v>#DIV/0!</v>
      </c>
    </row>
    <row r="123" spans="1:11" s="359" customFormat="1" ht="12">
      <c r="A123" s="378">
        <v>97</v>
      </c>
      <c r="B123" s="621" t="s">
        <v>1154</v>
      </c>
      <c r="C123" s="378">
        <v>211</v>
      </c>
      <c r="D123" s="384">
        <v>611100</v>
      </c>
      <c r="E123" s="429" t="s">
        <v>489</v>
      </c>
      <c r="F123" s="387" t="s">
        <v>979</v>
      </c>
      <c r="G123" s="631"/>
      <c r="H123" s="631"/>
      <c r="I123" s="631"/>
      <c r="J123" s="377" t="e">
        <f t="shared" si="14"/>
        <v>#DIV/0!</v>
      </c>
      <c r="K123" s="377" t="e">
        <f t="shared" si="15"/>
        <v>#DIV/0!</v>
      </c>
    </row>
    <row r="124" spans="1:11" s="359" customFormat="1" ht="12">
      <c r="A124" s="378">
        <v>98</v>
      </c>
      <c r="B124" s="621"/>
      <c r="C124" s="378"/>
      <c r="D124" s="384">
        <v>611130</v>
      </c>
      <c r="E124" s="429"/>
      <c r="F124" s="430" t="s">
        <v>490</v>
      </c>
      <c r="G124" s="631"/>
      <c r="H124" s="631"/>
      <c r="I124" s="631"/>
      <c r="J124" s="377" t="e">
        <f t="shared" si="14"/>
        <v>#DIV/0!</v>
      </c>
      <c r="K124" s="377" t="e">
        <f t="shared" si="15"/>
        <v>#DIV/0!</v>
      </c>
    </row>
    <row r="125" spans="1:11" s="359" customFormat="1" ht="29.25" customHeight="1">
      <c r="A125" s="378">
        <v>99</v>
      </c>
      <c r="B125" s="621" t="s">
        <v>1154</v>
      </c>
      <c r="C125" s="384">
        <v>273</v>
      </c>
      <c r="D125" s="384">
        <v>611154</v>
      </c>
      <c r="E125" s="429" t="s">
        <v>491</v>
      </c>
      <c r="F125" s="431" t="s">
        <v>492</v>
      </c>
      <c r="G125" s="631"/>
      <c r="H125" s="631"/>
      <c r="I125" s="631"/>
      <c r="J125" s="377" t="e">
        <f t="shared" si="14"/>
        <v>#DIV/0!</v>
      </c>
      <c r="K125" s="377" t="e">
        <f t="shared" si="15"/>
        <v>#DIV/0!</v>
      </c>
    </row>
    <row r="126" spans="1:11" s="359" customFormat="1" ht="28.5" customHeight="1">
      <c r="A126" s="378">
        <v>100</v>
      </c>
      <c r="B126" s="621" t="s">
        <v>1154</v>
      </c>
      <c r="C126" s="384">
        <v>273</v>
      </c>
      <c r="D126" s="384">
        <v>611155</v>
      </c>
      <c r="E126" s="429" t="s">
        <v>491</v>
      </c>
      <c r="F126" s="431" t="s">
        <v>493</v>
      </c>
      <c r="G126" s="631"/>
      <c r="H126" s="631"/>
      <c r="I126" s="631"/>
      <c r="J126" s="377" t="e">
        <f t="shared" si="14"/>
        <v>#DIV/0!</v>
      </c>
      <c r="K126" s="377" t="e">
        <f t="shared" si="15"/>
        <v>#DIV/0!</v>
      </c>
    </row>
    <row r="127" spans="1:11" s="359" customFormat="1" ht="28.5" customHeight="1">
      <c r="A127" s="378">
        <v>101</v>
      </c>
      <c r="B127" s="621" t="s">
        <v>1154</v>
      </c>
      <c r="C127" s="384">
        <v>273</v>
      </c>
      <c r="D127" s="384">
        <v>611156</v>
      </c>
      <c r="E127" s="429" t="s">
        <v>491</v>
      </c>
      <c r="F127" s="431" t="s">
        <v>494</v>
      </c>
      <c r="G127" s="631"/>
      <c r="H127" s="631"/>
      <c r="I127" s="631"/>
      <c r="J127" s="377" t="e">
        <f t="shared" si="14"/>
        <v>#DIV/0!</v>
      </c>
      <c r="K127" s="377" t="e">
        <f t="shared" si="15"/>
        <v>#DIV/0!</v>
      </c>
    </row>
    <row r="128" spans="1:11" s="359" customFormat="1" ht="12">
      <c r="A128" s="378">
        <v>102</v>
      </c>
      <c r="B128" s="621" t="s">
        <v>1154</v>
      </c>
      <c r="C128" s="384">
        <v>211</v>
      </c>
      <c r="D128" s="384">
        <v>611200</v>
      </c>
      <c r="E128" s="429" t="s">
        <v>491</v>
      </c>
      <c r="F128" s="387" t="s">
        <v>495</v>
      </c>
      <c r="G128" s="631"/>
      <c r="H128" s="631"/>
      <c r="I128" s="631"/>
      <c r="J128" s="377" t="e">
        <f t="shared" si="14"/>
        <v>#DIV/0!</v>
      </c>
      <c r="K128" s="377" t="e">
        <f t="shared" si="15"/>
        <v>#DIV/0!</v>
      </c>
    </row>
    <row r="129" spans="1:11" s="359" customFormat="1" ht="15.75" customHeight="1">
      <c r="A129" s="378">
        <v>103</v>
      </c>
      <c r="B129" s="621" t="s">
        <v>1155</v>
      </c>
      <c r="C129" s="384">
        <v>273</v>
      </c>
      <c r="D129" s="384">
        <v>611225</v>
      </c>
      <c r="E129" s="429" t="s">
        <v>491</v>
      </c>
      <c r="F129" s="431" t="s">
        <v>496</v>
      </c>
      <c r="G129" s="631"/>
      <c r="H129" s="631"/>
      <c r="I129" s="631"/>
      <c r="J129" s="377" t="e">
        <f t="shared" si="14"/>
        <v>#DIV/0!</v>
      </c>
      <c r="K129" s="377" t="e">
        <f t="shared" si="15"/>
        <v>#DIV/0!</v>
      </c>
    </row>
    <row r="130" spans="1:11" s="359" customFormat="1" ht="18" customHeight="1">
      <c r="A130" s="378">
        <v>104</v>
      </c>
      <c r="B130" s="621" t="s">
        <v>1154</v>
      </c>
      <c r="C130" s="384">
        <v>282</v>
      </c>
      <c r="D130" s="384">
        <v>611226</v>
      </c>
      <c r="E130" s="429" t="s">
        <v>491</v>
      </c>
      <c r="F130" s="431" t="s">
        <v>497</v>
      </c>
      <c r="G130" s="631"/>
      <c r="H130" s="631"/>
      <c r="I130" s="631"/>
      <c r="J130" s="377" t="e">
        <f t="shared" si="14"/>
        <v>#DIV/0!</v>
      </c>
      <c r="K130" s="377" t="e">
        <f t="shared" si="15"/>
        <v>#DIV/0!</v>
      </c>
    </row>
    <row r="131" spans="1:11" s="359" customFormat="1" ht="14.25" customHeight="1">
      <c r="A131" s="378">
        <v>105</v>
      </c>
      <c r="B131" s="621" t="s">
        <v>1155</v>
      </c>
      <c r="C131" s="384">
        <v>273</v>
      </c>
      <c r="D131" s="384">
        <v>611227</v>
      </c>
      <c r="E131" s="429" t="s">
        <v>491</v>
      </c>
      <c r="F131" s="431" t="s">
        <v>498</v>
      </c>
      <c r="G131" s="631"/>
      <c r="H131" s="631"/>
      <c r="I131" s="631"/>
      <c r="J131" s="377" t="e">
        <f t="shared" si="14"/>
        <v>#DIV/0!</v>
      </c>
      <c r="K131" s="377" t="e">
        <f t="shared" si="15"/>
        <v>#DIV/0!</v>
      </c>
    </row>
    <row r="132" spans="1:11" s="359" customFormat="1" ht="14.25" customHeight="1">
      <c r="A132" s="378">
        <v>106</v>
      </c>
      <c r="B132" s="621" t="s">
        <v>1155</v>
      </c>
      <c r="C132" s="384">
        <v>273</v>
      </c>
      <c r="D132" s="384">
        <v>611228</v>
      </c>
      <c r="E132" s="429" t="s">
        <v>491</v>
      </c>
      <c r="F132" s="431" t="s">
        <v>499</v>
      </c>
      <c r="G132" s="631"/>
      <c r="H132" s="631"/>
      <c r="I132" s="631"/>
      <c r="J132" s="377" t="e">
        <f t="shared" si="14"/>
        <v>#DIV/0!</v>
      </c>
      <c r="K132" s="377" t="e">
        <f t="shared" si="15"/>
        <v>#DIV/0!</v>
      </c>
    </row>
    <row r="133" spans="1:11" s="359" customFormat="1" ht="15" customHeight="1">
      <c r="A133" s="378">
        <v>107</v>
      </c>
      <c r="B133" s="621" t="s">
        <v>1155</v>
      </c>
      <c r="C133" s="384">
        <v>273</v>
      </c>
      <c r="D133" s="384">
        <v>611229</v>
      </c>
      <c r="E133" s="429" t="s">
        <v>491</v>
      </c>
      <c r="F133" s="431" t="s">
        <v>500</v>
      </c>
      <c r="G133" s="631"/>
      <c r="H133" s="631"/>
      <c r="I133" s="631"/>
      <c r="J133" s="377" t="e">
        <f t="shared" si="14"/>
        <v>#DIV/0!</v>
      </c>
      <c r="K133" s="377" t="e">
        <f t="shared" si="15"/>
        <v>#DIV/0!</v>
      </c>
    </row>
    <row r="134" spans="1:11" s="359" customFormat="1" ht="15" customHeight="1">
      <c r="A134" s="378">
        <v>108</v>
      </c>
      <c r="B134" s="621" t="s">
        <v>1156</v>
      </c>
      <c r="C134" s="378">
        <v>212</v>
      </c>
      <c r="D134" s="384">
        <v>612000</v>
      </c>
      <c r="E134" s="429" t="s">
        <v>501</v>
      </c>
      <c r="F134" s="401" t="s">
        <v>982</v>
      </c>
      <c r="G134" s="631"/>
      <c r="H134" s="631"/>
      <c r="I134" s="631"/>
      <c r="J134" s="377" t="e">
        <f t="shared" si="14"/>
        <v>#DIV/0!</v>
      </c>
      <c r="K134" s="377" t="e">
        <f t="shared" si="15"/>
        <v>#DIV/0!</v>
      </c>
    </row>
    <row r="135" spans="1:11" s="359" customFormat="1" ht="12" customHeight="1">
      <c r="A135" s="378">
        <v>109</v>
      </c>
      <c r="B135" s="621" t="s">
        <v>1157</v>
      </c>
      <c r="C135" s="399">
        <v>22</v>
      </c>
      <c r="D135" s="432">
        <v>613000</v>
      </c>
      <c r="E135" s="433" t="s">
        <v>502</v>
      </c>
      <c r="F135" s="434" t="s">
        <v>503</v>
      </c>
      <c r="G135" s="631"/>
      <c r="H135" s="631"/>
      <c r="I135" s="631"/>
      <c r="J135" s="377" t="e">
        <f t="shared" si="14"/>
        <v>#DIV/0!</v>
      </c>
      <c r="K135" s="377" t="e">
        <f t="shared" si="15"/>
        <v>#DIV/0!</v>
      </c>
    </row>
    <row r="136" spans="1:11" s="359" customFormat="1" ht="16.5" customHeight="1">
      <c r="A136" s="378">
        <v>110</v>
      </c>
      <c r="B136" s="621" t="s">
        <v>1158</v>
      </c>
      <c r="C136" s="399"/>
      <c r="D136" s="400">
        <v>613960</v>
      </c>
      <c r="E136" s="435" t="s">
        <v>504</v>
      </c>
      <c r="F136" s="404" t="s">
        <v>505</v>
      </c>
      <c r="G136" s="631"/>
      <c r="H136" s="631"/>
      <c r="I136" s="631"/>
      <c r="J136" s="377" t="e">
        <f t="shared" si="14"/>
        <v>#DIV/0!</v>
      </c>
      <c r="K136" s="377" t="e">
        <f t="shared" si="15"/>
        <v>#DIV/0!</v>
      </c>
    </row>
    <row r="137" spans="1:11" s="359" customFormat="1" ht="13.5" customHeight="1">
      <c r="A137" s="378">
        <v>111</v>
      </c>
      <c r="B137" s="621"/>
      <c r="C137" s="378"/>
      <c r="D137" s="384"/>
      <c r="E137" s="386" t="s">
        <v>506</v>
      </c>
      <c r="F137" s="383" t="s">
        <v>507</v>
      </c>
      <c r="G137" s="637">
        <f>SUM(G138+G174)</f>
        <v>0</v>
      </c>
      <c r="H137" s="637">
        <f t="shared" ref="H137:I137" si="22">SUM(H138+H174)</f>
        <v>0</v>
      </c>
      <c r="I137" s="637">
        <f t="shared" si="22"/>
        <v>0</v>
      </c>
      <c r="J137" s="377" t="e">
        <f t="shared" si="14"/>
        <v>#DIV/0!</v>
      </c>
      <c r="K137" s="377" t="e">
        <f t="shared" si="15"/>
        <v>#DIV/0!</v>
      </c>
    </row>
    <row r="138" spans="1:11" s="438" customFormat="1" ht="27" customHeight="1">
      <c r="A138" s="378">
        <v>112</v>
      </c>
      <c r="B138" s="621"/>
      <c r="C138" s="436"/>
      <c r="D138" s="400">
        <v>614000</v>
      </c>
      <c r="E138" s="437" t="s">
        <v>508</v>
      </c>
      <c r="F138" s="401" t="s">
        <v>509</v>
      </c>
      <c r="G138" s="638">
        <f>SUM(G139+G156+G168+G169+G170+G171+G172+G173)</f>
        <v>0</v>
      </c>
      <c r="H138" s="638">
        <f t="shared" ref="H138:I138" si="23">SUM(H139+H156+H168+H169+H170+H171+H172+H173)</f>
        <v>0</v>
      </c>
      <c r="I138" s="638">
        <f t="shared" si="23"/>
        <v>0</v>
      </c>
      <c r="J138" s="377" t="e">
        <f t="shared" si="14"/>
        <v>#DIV/0!</v>
      </c>
      <c r="K138" s="377" t="e">
        <f t="shared" si="15"/>
        <v>#DIV/0!</v>
      </c>
    </row>
    <row r="139" spans="1:11" s="359" customFormat="1" ht="12.75" customHeight="1">
      <c r="A139" s="378">
        <v>113</v>
      </c>
      <c r="B139" s="621" t="s">
        <v>1159</v>
      </c>
      <c r="C139" s="399">
        <v>2631</v>
      </c>
      <c r="D139" s="400">
        <v>614100</v>
      </c>
      <c r="E139" s="439" t="s">
        <v>510</v>
      </c>
      <c r="F139" s="425" t="s">
        <v>511</v>
      </c>
      <c r="G139" s="633"/>
      <c r="H139" s="631"/>
      <c r="I139" s="631"/>
      <c r="J139" s="377" t="e">
        <f t="shared" si="14"/>
        <v>#DIV/0!</v>
      </c>
      <c r="K139" s="377" t="e">
        <f t="shared" si="15"/>
        <v>#DIV/0!</v>
      </c>
    </row>
    <row r="140" spans="1:11" s="359" customFormat="1" ht="14.25" customHeight="1">
      <c r="A140" s="378">
        <v>114</v>
      </c>
      <c r="B140" s="621" t="s">
        <v>1159</v>
      </c>
      <c r="C140" s="402">
        <v>2631</v>
      </c>
      <c r="D140" s="417">
        <v>614111</v>
      </c>
      <c r="E140" s="440" t="s">
        <v>451</v>
      </c>
      <c r="F140" s="441" t="s">
        <v>512</v>
      </c>
      <c r="G140" s="633"/>
      <c r="H140" s="631"/>
      <c r="I140" s="631"/>
      <c r="J140" s="377" t="e">
        <f t="shared" si="14"/>
        <v>#DIV/0!</v>
      </c>
      <c r="K140" s="377" t="e">
        <f t="shared" si="15"/>
        <v>#DIV/0!</v>
      </c>
    </row>
    <row r="141" spans="1:11" s="359" customFormat="1" ht="15" customHeight="1">
      <c r="A141" s="378">
        <v>115</v>
      </c>
      <c r="B141" s="621" t="s">
        <v>1159</v>
      </c>
      <c r="C141" s="402">
        <v>2631</v>
      </c>
      <c r="D141" s="417">
        <v>614112</v>
      </c>
      <c r="E141" s="440" t="s">
        <v>453</v>
      </c>
      <c r="F141" s="441" t="s">
        <v>513</v>
      </c>
      <c r="G141" s="633"/>
      <c r="H141" s="631"/>
      <c r="I141" s="631"/>
      <c r="J141" s="377" t="e">
        <f t="shared" si="14"/>
        <v>#DIV/0!</v>
      </c>
      <c r="K141" s="377" t="e">
        <f t="shared" si="15"/>
        <v>#DIV/0!</v>
      </c>
    </row>
    <row r="142" spans="1:11" s="359" customFormat="1" ht="16.5" customHeight="1">
      <c r="A142" s="378">
        <v>116</v>
      </c>
      <c r="B142" s="621" t="s">
        <v>1159</v>
      </c>
      <c r="C142" s="402">
        <v>2631</v>
      </c>
      <c r="D142" s="417">
        <v>614113</v>
      </c>
      <c r="E142" s="440"/>
      <c r="F142" s="441" t="s">
        <v>514</v>
      </c>
      <c r="G142" s="633"/>
      <c r="H142" s="631"/>
      <c r="I142" s="631"/>
      <c r="J142" s="377" t="e">
        <f t="shared" si="14"/>
        <v>#DIV/0!</v>
      </c>
      <c r="K142" s="377" t="e">
        <f t="shared" si="15"/>
        <v>#DIV/0!</v>
      </c>
    </row>
    <row r="143" spans="1:11" s="359" customFormat="1" ht="14.25" customHeight="1">
      <c r="A143" s="378">
        <v>117</v>
      </c>
      <c r="B143" s="621" t="s">
        <v>1159</v>
      </c>
      <c r="C143" s="402">
        <v>2631</v>
      </c>
      <c r="D143" s="417">
        <v>614114</v>
      </c>
      <c r="E143" s="440" t="s">
        <v>456</v>
      </c>
      <c r="F143" s="441" t="s">
        <v>457</v>
      </c>
      <c r="G143" s="633"/>
      <c r="H143" s="631"/>
      <c r="I143" s="631"/>
      <c r="J143" s="377" t="e">
        <f t="shared" si="14"/>
        <v>#DIV/0!</v>
      </c>
      <c r="K143" s="377" t="e">
        <f t="shared" si="15"/>
        <v>#DIV/0!</v>
      </c>
    </row>
    <row r="144" spans="1:11" s="359" customFormat="1" ht="15" customHeight="1">
      <c r="A144" s="378">
        <v>118</v>
      </c>
      <c r="B144" s="621" t="s">
        <v>1159</v>
      </c>
      <c r="C144" s="402">
        <v>2631</v>
      </c>
      <c r="D144" s="417">
        <v>614115</v>
      </c>
      <c r="E144" s="440" t="s">
        <v>515</v>
      </c>
      <c r="F144" s="398" t="s">
        <v>459</v>
      </c>
      <c r="G144" s="633"/>
      <c r="H144" s="631"/>
      <c r="I144" s="631"/>
      <c r="J144" s="377" t="e">
        <f t="shared" si="14"/>
        <v>#DIV/0!</v>
      </c>
      <c r="K144" s="377" t="e">
        <f t="shared" si="15"/>
        <v>#DIV/0!</v>
      </c>
    </row>
    <row r="145" spans="1:11" s="359" customFormat="1" ht="12.75" customHeight="1">
      <c r="A145" s="378">
        <v>119</v>
      </c>
      <c r="B145" s="621" t="s">
        <v>1159</v>
      </c>
      <c r="C145" s="402"/>
      <c r="D145" s="417">
        <v>614116</v>
      </c>
      <c r="E145" s="440"/>
      <c r="F145" s="398" t="s">
        <v>460</v>
      </c>
      <c r="G145" s="639"/>
      <c r="H145" s="631"/>
      <c r="I145" s="631"/>
      <c r="J145" s="377"/>
      <c r="K145" s="377"/>
    </row>
    <row r="146" spans="1:11" s="359" customFormat="1" ht="12" customHeight="1">
      <c r="A146" s="378">
        <v>120</v>
      </c>
      <c r="B146" s="621" t="s">
        <v>1159</v>
      </c>
      <c r="C146" s="399"/>
      <c r="D146" s="417">
        <v>614120</v>
      </c>
      <c r="E146" s="440"/>
      <c r="F146" s="404" t="s">
        <v>516</v>
      </c>
      <c r="G146" s="632"/>
      <c r="H146" s="632"/>
      <c r="I146" s="632"/>
      <c r="J146" s="377" t="e">
        <f t="shared" si="14"/>
        <v>#DIV/0!</v>
      </c>
      <c r="K146" s="377" t="e">
        <f t="shared" si="15"/>
        <v>#DIV/0!</v>
      </c>
    </row>
    <row r="147" spans="1:11" s="359" customFormat="1" ht="12" customHeight="1">
      <c r="A147" s="378">
        <v>121</v>
      </c>
      <c r="B147" s="621" t="s">
        <v>1159</v>
      </c>
      <c r="C147" s="399"/>
      <c r="D147" s="417">
        <v>614141</v>
      </c>
      <c r="E147" s="440"/>
      <c r="F147" s="398" t="s">
        <v>517</v>
      </c>
      <c r="G147" s="632"/>
      <c r="H147" s="632"/>
      <c r="I147" s="632"/>
      <c r="J147" s="377"/>
      <c r="K147" s="377"/>
    </row>
    <row r="148" spans="1:11" s="359" customFormat="1" ht="12" customHeight="1">
      <c r="A148" s="378">
        <v>122</v>
      </c>
      <c r="B148" s="621" t="s">
        <v>1159</v>
      </c>
      <c r="C148" s="399"/>
      <c r="D148" s="417">
        <v>614147</v>
      </c>
      <c r="E148" s="440"/>
      <c r="F148" s="398" t="s">
        <v>518</v>
      </c>
      <c r="G148" s="632"/>
      <c r="H148" s="632"/>
      <c r="I148" s="632"/>
      <c r="J148" s="377"/>
      <c r="K148" s="377"/>
    </row>
    <row r="149" spans="1:11" s="359" customFormat="1" ht="15" customHeight="1">
      <c r="A149" s="378">
        <v>123</v>
      </c>
      <c r="B149" s="621" t="s">
        <v>1159</v>
      </c>
      <c r="C149" s="399"/>
      <c r="D149" s="417">
        <v>614150</v>
      </c>
      <c r="E149" s="440" t="s">
        <v>519</v>
      </c>
      <c r="F149" s="404" t="s">
        <v>520</v>
      </c>
      <c r="G149" s="631"/>
      <c r="H149" s="631"/>
      <c r="I149" s="631"/>
      <c r="J149" s="377" t="e">
        <f t="shared" si="14"/>
        <v>#DIV/0!</v>
      </c>
      <c r="K149" s="377" t="e">
        <f t="shared" si="15"/>
        <v>#DIV/0!</v>
      </c>
    </row>
    <row r="150" spans="1:11" s="359" customFormat="1" ht="15" customHeight="1">
      <c r="A150" s="378">
        <v>124</v>
      </c>
      <c r="B150" s="621" t="s">
        <v>1159</v>
      </c>
      <c r="C150" s="399"/>
      <c r="D150" s="417">
        <v>614161</v>
      </c>
      <c r="E150" s="440"/>
      <c r="F150" s="404" t="s">
        <v>521</v>
      </c>
      <c r="G150" s="631"/>
      <c r="H150" s="631"/>
      <c r="I150" s="631"/>
      <c r="J150" s="377"/>
      <c r="K150" s="377"/>
    </row>
    <row r="151" spans="1:11" s="359" customFormat="1" ht="15" customHeight="1">
      <c r="A151" s="378">
        <v>125</v>
      </c>
      <c r="B151" s="621" t="s">
        <v>1159</v>
      </c>
      <c r="C151" s="399"/>
      <c r="D151" s="417">
        <v>614162</v>
      </c>
      <c r="E151" s="440"/>
      <c r="F151" s="404" t="s">
        <v>522</v>
      </c>
      <c r="G151" s="631"/>
      <c r="H151" s="631"/>
      <c r="I151" s="631"/>
      <c r="J151" s="377"/>
      <c r="K151" s="377"/>
    </row>
    <row r="152" spans="1:11" s="359" customFormat="1" ht="15" customHeight="1">
      <c r="A152" s="378">
        <v>126</v>
      </c>
      <c r="B152" s="621" t="s">
        <v>1159</v>
      </c>
      <c r="C152" s="399"/>
      <c r="D152" s="417">
        <v>614173</v>
      </c>
      <c r="E152" s="440"/>
      <c r="F152" s="398" t="s">
        <v>523</v>
      </c>
      <c r="G152" s="631"/>
      <c r="H152" s="631"/>
      <c r="I152" s="631"/>
      <c r="J152" s="377"/>
      <c r="K152" s="377"/>
    </row>
    <row r="153" spans="1:11" s="359" customFormat="1" ht="15" customHeight="1">
      <c r="A153" s="378">
        <v>127</v>
      </c>
      <c r="B153" s="621" t="s">
        <v>1159</v>
      </c>
      <c r="C153" s="399"/>
      <c r="D153" s="417">
        <v>614174</v>
      </c>
      <c r="E153" s="440"/>
      <c r="F153" s="398" t="s">
        <v>524</v>
      </c>
      <c r="G153" s="631"/>
      <c r="H153" s="631"/>
      <c r="I153" s="631"/>
      <c r="J153" s="377"/>
      <c r="K153" s="377"/>
    </row>
    <row r="154" spans="1:11" s="359" customFormat="1" ht="15" customHeight="1">
      <c r="A154" s="378">
        <v>128</v>
      </c>
      <c r="B154" s="621" t="s">
        <v>1159</v>
      </c>
      <c r="C154" s="399"/>
      <c r="D154" s="417">
        <v>614180</v>
      </c>
      <c r="E154" s="418" t="s">
        <v>525</v>
      </c>
      <c r="F154" s="441" t="s">
        <v>526</v>
      </c>
      <c r="G154" s="631"/>
      <c r="H154" s="631"/>
      <c r="I154" s="631"/>
      <c r="J154" s="377"/>
      <c r="K154" s="377"/>
    </row>
    <row r="155" spans="1:11" s="359" customFormat="1" ht="16.5" customHeight="1">
      <c r="A155" s="378">
        <v>129</v>
      </c>
      <c r="B155" s="621" t="s">
        <v>1159</v>
      </c>
      <c r="C155" s="399"/>
      <c r="D155" s="421" t="s">
        <v>527</v>
      </c>
      <c r="E155" s="442" t="s">
        <v>469</v>
      </c>
      <c r="F155" s="443" t="s">
        <v>528</v>
      </c>
      <c r="G155" s="631"/>
      <c r="H155" s="631"/>
      <c r="I155" s="631"/>
      <c r="J155" s="377" t="e">
        <f t="shared" si="14"/>
        <v>#DIV/0!</v>
      </c>
      <c r="K155" s="377" t="e">
        <f t="shared" si="15"/>
        <v>#DIV/0!</v>
      </c>
    </row>
    <row r="156" spans="1:11" s="359" customFormat="1" ht="15.75" customHeight="1">
      <c r="A156" s="378">
        <v>130</v>
      </c>
      <c r="B156" s="621" t="s">
        <v>1160</v>
      </c>
      <c r="C156" s="397">
        <v>271</v>
      </c>
      <c r="D156" s="384">
        <v>614200</v>
      </c>
      <c r="E156" s="386" t="s">
        <v>529</v>
      </c>
      <c r="F156" s="401" t="s">
        <v>530</v>
      </c>
      <c r="G156" s="631"/>
      <c r="H156" s="631"/>
      <c r="I156" s="631"/>
      <c r="J156" s="377" t="e">
        <f t="shared" si="14"/>
        <v>#DIV/0!</v>
      </c>
      <c r="K156" s="377" t="e">
        <f t="shared" si="15"/>
        <v>#DIV/0!</v>
      </c>
    </row>
    <row r="157" spans="1:11" s="359" customFormat="1" ht="16.5" customHeight="1">
      <c r="A157" s="378">
        <v>131</v>
      </c>
      <c r="B157" s="621" t="s">
        <v>1161</v>
      </c>
      <c r="C157" s="378">
        <v>272</v>
      </c>
      <c r="D157" s="384">
        <v>614210</v>
      </c>
      <c r="E157" s="386" t="s">
        <v>531</v>
      </c>
      <c r="F157" s="398" t="s">
        <v>532</v>
      </c>
      <c r="G157" s="631"/>
      <c r="H157" s="631"/>
      <c r="I157" s="631"/>
      <c r="J157" s="377" t="e">
        <f t="shared" si="14"/>
        <v>#DIV/0!</v>
      </c>
      <c r="K157" s="377" t="e">
        <f t="shared" si="15"/>
        <v>#DIV/0!</v>
      </c>
    </row>
    <row r="158" spans="1:11" s="359" customFormat="1" ht="26.25" customHeight="1">
      <c r="A158" s="378">
        <v>132</v>
      </c>
      <c r="B158" s="621" t="s">
        <v>1161</v>
      </c>
      <c r="C158" s="378">
        <v>2711</v>
      </c>
      <c r="D158" s="384">
        <v>614220</v>
      </c>
      <c r="E158" s="386" t="s">
        <v>533</v>
      </c>
      <c r="F158" s="398" t="s">
        <v>534</v>
      </c>
      <c r="G158" s="631"/>
      <c r="H158" s="631"/>
      <c r="I158" s="631"/>
      <c r="J158" s="377" t="e">
        <f t="shared" ref="J158:J223" si="24">SUM(H158/G158)</f>
        <v>#DIV/0!</v>
      </c>
      <c r="K158" s="377" t="e">
        <f t="shared" ref="K158:K223" si="25">SUM(H158/I158)</f>
        <v>#DIV/0!</v>
      </c>
    </row>
    <row r="159" spans="1:11" s="359" customFormat="1" ht="15" customHeight="1">
      <c r="A159" s="378">
        <v>133</v>
      </c>
      <c r="B159" s="621" t="s">
        <v>1161</v>
      </c>
      <c r="C159" s="378">
        <v>272</v>
      </c>
      <c r="D159" s="384">
        <v>614231</v>
      </c>
      <c r="E159" s="386" t="s">
        <v>535</v>
      </c>
      <c r="F159" s="404" t="s">
        <v>536</v>
      </c>
      <c r="G159" s="631"/>
      <c r="H159" s="631"/>
      <c r="I159" s="631"/>
      <c r="J159" s="377" t="e">
        <f t="shared" si="24"/>
        <v>#DIV/0!</v>
      </c>
      <c r="K159" s="377" t="e">
        <f t="shared" si="25"/>
        <v>#DIV/0!</v>
      </c>
    </row>
    <row r="160" spans="1:11" s="359" customFormat="1" ht="26.25" customHeight="1">
      <c r="A160" s="378">
        <v>134</v>
      </c>
      <c r="B160" s="621" t="s">
        <v>1161</v>
      </c>
      <c r="C160" s="378">
        <v>272</v>
      </c>
      <c r="D160" s="384">
        <v>614232</v>
      </c>
      <c r="E160" s="386" t="s">
        <v>537</v>
      </c>
      <c r="F160" s="404" t="s">
        <v>538</v>
      </c>
      <c r="G160" s="631"/>
      <c r="H160" s="631"/>
      <c r="I160" s="631"/>
      <c r="J160" s="377" t="e">
        <f t="shared" si="24"/>
        <v>#DIV/0!</v>
      </c>
      <c r="K160" s="377" t="e">
        <f t="shared" si="25"/>
        <v>#DIV/0!</v>
      </c>
    </row>
    <row r="161" spans="1:11" s="359" customFormat="1" ht="15" customHeight="1">
      <c r="A161" s="378">
        <v>135</v>
      </c>
      <c r="B161" s="621" t="s">
        <v>1161</v>
      </c>
      <c r="C161" s="378">
        <v>272</v>
      </c>
      <c r="D161" s="384" t="s">
        <v>539</v>
      </c>
      <c r="E161" s="386" t="s">
        <v>540</v>
      </c>
      <c r="F161" s="430" t="s">
        <v>541</v>
      </c>
      <c r="G161" s="631"/>
      <c r="H161" s="631"/>
      <c r="I161" s="631"/>
      <c r="J161" s="377" t="e">
        <f t="shared" si="24"/>
        <v>#DIV/0!</v>
      </c>
      <c r="K161" s="377" t="e">
        <f t="shared" si="25"/>
        <v>#DIV/0!</v>
      </c>
    </row>
    <row r="162" spans="1:11" s="359" customFormat="1" ht="14.25" customHeight="1">
      <c r="A162" s="378">
        <v>136</v>
      </c>
      <c r="B162" s="621" t="s">
        <v>1161</v>
      </c>
      <c r="C162" s="378">
        <v>272</v>
      </c>
      <c r="D162" s="384">
        <v>614234</v>
      </c>
      <c r="E162" s="386" t="s">
        <v>540</v>
      </c>
      <c r="F162" s="430" t="s">
        <v>542</v>
      </c>
      <c r="G162" s="631"/>
      <c r="H162" s="631"/>
      <c r="I162" s="631"/>
      <c r="J162" s="377" t="e">
        <f t="shared" si="24"/>
        <v>#DIV/0!</v>
      </c>
      <c r="K162" s="377" t="e">
        <f t="shared" si="25"/>
        <v>#DIV/0!</v>
      </c>
    </row>
    <row r="163" spans="1:11" s="359" customFormat="1" ht="12">
      <c r="A163" s="378">
        <v>137</v>
      </c>
      <c r="B163" s="621" t="s">
        <v>1161</v>
      </c>
      <c r="C163" s="378"/>
      <c r="D163" s="384">
        <v>614235</v>
      </c>
      <c r="E163" s="419" t="s">
        <v>543</v>
      </c>
      <c r="F163" s="444" t="s">
        <v>544</v>
      </c>
      <c r="G163" s="631"/>
      <c r="H163" s="631"/>
      <c r="I163" s="631"/>
      <c r="J163" s="377" t="e">
        <f t="shared" si="24"/>
        <v>#DIV/0!</v>
      </c>
      <c r="K163" s="377" t="e">
        <f t="shared" si="25"/>
        <v>#DIV/0!</v>
      </c>
    </row>
    <row r="164" spans="1:11" s="359" customFormat="1" ht="14.25" customHeight="1">
      <c r="A164" s="378">
        <v>138</v>
      </c>
      <c r="B164" s="621" t="s">
        <v>1162</v>
      </c>
      <c r="C164" s="378" t="s">
        <v>545</v>
      </c>
      <c r="D164" s="384">
        <v>614241</v>
      </c>
      <c r="E164" s="386"/>
      <c r="F164" s="395" t="s">
        <v>546</v>
      </c>
      <c r="G164" s="631"/>
      <c r="H164" s="631"/>
      <c r="I164" s="631"/>
      <c r="J164" s="377" t="e">
        <f t="shared" si="24"/>
        <v>#DIV/0!</v>
      </c>
      <c r="K164" s="377" t="e">
        <f t="shared" si="25"/>
        <v>#DIV/0!</v>
      </c>
    </row>
    <row r="165" spans="1:11" s="359" customFormat="1" ht="14.25" customHeight="1">
      <c r="A165" s="378">
        <v>139</v>
      </c>
      <c r="B165" s="621" t="s">
        <v>1161</v>
      </c>
      <c r="C165" s="378">
        <v>2715</v>
      </c>
      <c r="D165" s="384">
        <v>614242</v>
      </c>
      <c r="E165" s="386" t="s">
        <v>547</v>
      </c>
      <c r="F165" s="395" t="s">
        <v>548</v>
      </c>
      <c r="G165" s="631"/>
      <c r="H165" s="631"/>
      <c r="I165" s="631"/>
      <c r="J165" s="377" t="e">
        <f t="shared" si="24"/>
        <v>#DIV/0!</v>
      </c>
      <c r="K165" s="377" t="e">
        <f t="shared" si="25"/>
        <v>#DIV/0!</v>
      </c>
    </row>
    <row r="166" spans="1:11" s="359" customFormat="1" ht="15.75" customHeight="1">
      <c r="A166" s="378">
        <v>140</v>
      </c>
      <c r="B166" s="621" t="s">
        <v>1161</v>
      </c>
      <c r="C166" s="378">
        <v>2715</v>
      </c>
      <c r="D166" s="384">
        <v>614243</v>
      </c>
      <c r="E166" s="386" t="s">
        <v>547</v>
      </c>
      <c r="F166" s="395" t="s">
        <v>549</v>
      </c>
      <c r="G166" s="631"/>
      <c r="H166" s="631"/>
      <c r="I166" s="631"/>
      <c r="J166" s="377" t="e">
        <f t="shared" si="24"/>
        <v>#DIV/0!</v>
      </c>
      <c r="K166" s="377" t="e">
        <f t="shared" si="25"/>
        <v>#DIV/0!</v>
      </c>
    </row>
    <row r="167" spans="1:11" s="359" customFormat="1" ht="13.5" customHeight="1">
      <c r="A167" s="378">
        <v>141</v>
      </c>
      <c r="B167" s="621" t="s">
        <v>1155</v>
      </c>
      <c r="C167" s="378">
        <v>2717</v>
      </c>
      <c r="D167" s="384">
        <v>614250</v>
      </c>
      <c r="E167" s="386" t="s">
        <v>550</v>
      </c>
      <c r="F167" s="395" t="s">
        <v>551</v>
      </c>
      <c r="G167" s="631"/>
      <c r="H167" s="631"/>
      <c r="I167" s="631"/>
      <c r="J167" s="377" t="e">
        <f t="shared" si="24"/>
        <v>#DIV/0!</v>
      </c>
      <c r="K167" s="377" t="e">
        <f t="shared" si="25"/>
        <v>#DIV/0!</v>
      </c>
    </row>
    <row r="168" spans="1:11" s="359" customFormat="1" ht="12">
      <c r="A168" s="378">
        <v>142</v>
      </c>
      <c r="B168" s="621" t="s">
        <v>1163</v>
      </c>
      <c r="C168" s="402">
        <v>282</v>
      </c>
      <c r="D168" s="400">
        <v>614300</v>
      </c>
      <c r="E168" s="386" t="s">
        <v>552</v>
      </c>
      <c r="F168" s="401" t="s">
        <v>553</v>
      </c>
      <c r="G168" s="631"/>
      <c r="H168" s="631"/>
      <c r="I168" s="631"/>
      <c r="J168" s="377" t="e">
        <f t="shared" si="24"/>
        <v>#DIV/0!</v>
      </c>
      <c r="K168" s="377" t="e">
        <f t="shared" si="25"/>
        <v>#DIV/0!</v>
      </c>
    </row>
    <row r="169" spans="1:11" s="359" customFormat="1" ht="12">
      <c r="A169" s="378">
        <v>143</v>
      </c>
      <c r="B169" s="621" t="s">
        <v>1164</v>
      </c>
      <c r="C169" s="402">
        <v>251</v>
      </c>
      <c r="D169" s="400">
        <v>614400</v>
      </c>
      <c r="E169" s="386" t="s">
        <v>554</v>
      </c>
      <c r="F169" s="401" t="s">
        <v>998</v>
      </c>
      <c r="G169" s="631"/>
      <c r="H169" s="631"/>
      <c r="I169" s="631"/>
      <c r="J169" s="377" t="e">
        <f t="shared" si="24"/>
        <v>#DIV/0!</v>
      </c>
      <c r="K169" s="377" t="e">
        <f t="shared" si="25"/>
        <v>#DIV/0!</v>
      </c>
    </row>
    <row r="170" spans="1:11" s="359" customFormat="1" ht="12" customHeight="1">
      <c r="A170" s="378">
        <v>144</v>
      </c>
      <c r="B170" s="621" t="s">
        <v>1164</v>
      </c>
      <c r="C170" s="402">
        <v>252</v>
      </c>
      <c r="D170" s="400">
        <v>614500</v>
      </c>
      <c r="E170" s="386" t="s">
        <v>555</v>
      </c>
      <c r="F170" s="401" t="s">
        <v>999</v>
      </c>
      <c r="G170" s="631"/>
      <c r="H170" s="631"/>
      <c r="I170" s="631"/>
      <c r="J170" s="377" t="e">
        <f t="shared" si="24"/>
        <v>#DIV/0!</v>
      </c>
      <c r="K170" s="377" t="e">
        <f t="shared" si="25"/>
        <v>#DIV/0!</v>
      </c>
    </row>
    <row r="171" spans="1:11" s="359" customFormat="1" ht="12">
      <c r="A171" s="378">
        <v>145</v>
      </c>
      <c r="B171" s="621" t="s">
        <v>1164</v>
      </c>
      <c r="C171" s="402">
        <v>252</v>
      </c>
      <c r="D171" s="400">
        <v>614600</v>
      </c>
      <c r="E171" s="386" t="s">
        <v>556</v>
      </c>
      <c r="F171" s="401" t="s">
        <v>557</v>
      </c>
      <c r="G171" s="631"/>
      <c r="H171" s="631"/>
      <c r="I171" s="631"/>
      <c r="J171" s="377" t="e">
        <f t="shared" si="24"/>
        <v>#DIV/0!</v>
      </c>
      <c r="K171" s="377" t="e">
        <f t="shared" si="25"/>
        <v>#DIV/0!</v>
      </c>
    </row>
    <row r="172" spans="1:11" s="359" customFormat="1" ht="12">
      <c r="A172" s="378">
        <v>146</v>
      </c>
      <c r="B172" s="623" t="s">
        <v>1165</v>
      </c>
      <c r="C172" s="445">
        <v>261</v>
      </c>
      <c r="D172" s="446">
        <v>614700</v>
      </c>
      <c r="E172" s="386" t="s">
        <v>558</v>
      </c>
      <c r="F172" s="447" t="s">
        <v>1001</v>
      </c>
      <c r="G172" s="640"/>
      <c r="H172" s="640"/>
      <c r="I172" s="640"/>
      <c r="J172" s="377" t="e">
        <f t="shared" si="24"/>
        <v>#DIV/0!</v>
      </c>
      <c r="K172" s="377" t="e">
        <f t="shared" si="25"/>
        <v>#DIV/0!</v>
      </c>
    </row>
    <row r="173" spans="1:11" s="359" customFormat="1" ht="12">
      <c r="A173" s="378">
        <v>147</v>
      </c>
      <c r="B173" s="621" t="s">
        <v>1163</v>
      </c>
      <c r="C173" s="402">
        <v>282</v>
      </c>
      <c r="D173" s="400">
        <v>614800</v>
      </c>
      <c r="E173" s="386" t="s">
        <v>559</v>
      </c>
      <c r="F173" s="401" t="s">
        <v>560</v>
      </c>
      <c r="G173" s="631"/>
      <c r="H173" s="631"/>
      <c r="I173" s="631"/>
      <c r="J173" s="377" t="e">
        <f t="shared" si="24"/>
        <v>#DIV/0!</v>
      </c>
      <c r="K173" s="377" t="e">
        <f t="shared" si="25"/>
        <v>#DIV/0!</v>
      </c>
    </row>
    <row r="174" spans="1:11" s="448" customFormat="1" ht="16.5" customHeight="1">
      <c r="A174" s="378">
        <v>148</v>
      </c>
      <c r="B174" s="621"/>
      <c r="C174" s="373"/>
      <c r="D174" s="379">
        <v>615000</v>
      </c>
      <c r="E174" s="383" t="s">
        <v>561</v>
      </c>
      <c r="F174" s="383" t="s">
        <v>562</v>
      </c>
      <c r="G174" s="637">
        <f>SUM(G175+G186+G187+G188+G189+G190+G191)</f>
        <v>0</v>
      </c>
      <c r="H174" s="637">
        <f t="shared" ref="H174:I174" si="26">SUM(H175+H186+H187+H188+H189+H190+H191)</f>
        <v>0</v>
      </c>
      <c r="I174" s="637">
        <f t="shared" si="26"/>
        <v>0</v>
      </c>
      <c r="J174" s="377" t="e">
        <f t="shared" si="24"/>
        <v>#DIV/0!</v>
      </c>
      <c r="K174" s="377" t="e">
        <f t="shared" si="25"/>
        <v>#DIV/0!</v>
      </c>
    </row>
    <row r="175" spans="1:11" s="359" customFormat="1" ht="17.25" customHeight="1">
      <c r="A175" s="378">
        <v>149</v>
      </c>
      <c r="B175" s="621" t="s">
        <v>1166</v>
      </c>
      <c r="C175" s="373">
        <v>2632</v>
      </c>
      <c r="D175" s="384">
        <v>615100</v>
      </c>
      <c r="E175" s="386" t="s">
        <v>563</v>
      </c>
      <c r="F175" s="386" t="s">
        <v>564</v>
      </c>
      <c r="G175" s="633">
        <f>SUM(G176)</f>
        <v>0</v>
      </c>
      <c r="H175" s="633">
        <f t="shared" ref="H175:I175" si="27">SUM(H176)</f>
        <v>0</v>
      </c>
      <c r="I175" s="633">
        <f t="shared" si="27"/>
        <v>0</v>
      </c>
      <c r="J175" s="449" t="e">
        <f t="shared" si="24"/>
        <v>#DIV/0!</v>
      </c>
      <c r="K175" s="449" t="e">
        <f t="shared" si="25"/>
        <v>#DIV/0!</v>
      </c>
    </row>
    <row r="176" spans="1:11" s="359" customFormat="1" ht="17.25" customHeight="1">
      <c r="A176" s="378">
        <v>150</v>
      </c>
      <c r="B176" s="621" t="s">
        <v>1166</v>
      </c>
      <c r="C176" s="373"/>
      <c r="D176" s="384">
        <v>615110</v>
      </c>
      <c r="E176" s="386"/>
      <c r="F176" s="386" t="s">
        <v>1020</v>
      </c>
      <c r="G176" s="633"/>
      <c r="H176" s="633"/>
      <c r="I176" s="633"/>
      <c r="J176" s="449"/>
      <c r="K176" s="449"/>
    </row>
    <row r="177" spans="1:11" s="359" customFormat="1" ht="13.5" customHeight="1">
      <c r="A177" s="378">
        <v>151</v>
      </c>
      <c r="B177" s="621" t="s">
        <v>1166</v>
      </c>
      <c r="C177" s="397">
        <v>2632</v>
      </c>
      <c r="D177" s="400">
        <v>615111</v>
      </c>
      <c r="E177" s="386" t="s">
        <v>565</v>
      </c>
      <c r="F177" s="395" t="s">
        <v>566</v>
      </c>
      <c r="G177" s="633"/>
      <c r="H177" s="631"/>
      <c r="I177" s="631"/>
      <c r="J177" s="377" t="e">
        <f t="shared" si="24"/>
        <v>#DIV/0!</v>
      </c>
      <c r="K177" s="377" t="e">
        <f t="shared" si="25"/>
        <v>#DIV/0!</v>
      </c>
    </row>
    <row r="178" spans="1:11" s="359" customFormat="1" ht="13.5" customHeight="1">
      <c r="A178" s="378">
        <v>152</v>
      </c>
      <c r="B178" s="621" t="s">
        <v>1166</v>
      </c>
      <c r="C178" s="397">
        <v>2632</v>
      </c>
      <c r="D178" s="400">
        <v>615112</v>
      </c>
      <c r="E178" s="386" t="s">
        <v>567</v>
      </c>
      <c r="F178" s="395" t="s">
        <v>568</v>
      </c>
      <c r="G178" s="633"/>
      <c r="H178" s="631"/>
      <c r="I178" s="631"/>
      <c r="J178" s="377" t="e">
        <f t="shared" si="24"/>
        <v>#DIV/0!</v>
      </c>
      <c r="K178" s="377" t="e">
        <f t="shared" si="25"/>
        <v>#DIV/0!</v>
      </c>
    </row>
    <row r="179" spans="1:11" s="359" customFormat="1" ht="15.75" customHeight="1">
      <c r="A179" s="378">
        <v>153</v>
      </c>
      <c r="B179" s="621" t="s">
        <v>1166</v>
      </c>
      <c r="C179" s="397">
        <v>2632</v>
      </c>
      <c r="D179" s="400">
        <v>615113</v>
      </c>
      <c r="E179" s="386"/>
      <c r="F179" s="395" t="s">
        <v>569</v>
      </c>
      <c r="G179" s="633"/>
      <c r="H179" s="631"/>
      <c r="I179" s="631"/>
      <c r="J179" s="377" t="e">
        <f t="shared" si="24"/>
        <v>#DIV/0!</v>
      </c>
      <c r="K179" s="377" t="e">
        <f t="shared" si="25"/>
        <v>#DIV/0!</v>
      </c>
    </row>
    <row r="180" spans="1:11" s="359" customFormat="1" ht="15" customHeight="1">
      <c r="A180" s="378">
        <v>154</v>
      </c>
      <c r="B180" s="621" t="s">
        <v>1166</v>
      </c>
      <c r="C180" s="397">
        <v>2632</v>
      </c>
      <c r="D180" s="400">
        <v>615114</v>
      </c>
      <c r="E180" s="386" t="s">
        <v>456</v>
      </c>
      <c r="F180" s="395" t="s">
        <v>570</v>
      </c>
      <c r="G180" s="633"/>
      <c r="H180" s="631"/>
      <c r="I180" s="631"/>
      <c r="J180" s="377" t="e">
        <f t="shared" si="24"/>
        <v>#DIV/0!</v>
      </c>
      <c r="K180" s="377" t="e">
        <f t="shared" si="25"/>
        <v>#DIV/0!</v>
      </c>
    </row>
    <row r="181" spans="1:11" s="359" customFormat="1" ht="15" customHeight="1">
      <c r="A181" s="378">
        <v>155</v>
      </c>
      <c r="B181" s="621" t="s">
        <v>1166</v>
      </c>
      <c r="C181" s="397">
        <v>2632</v>
      </c>
      <c r="D181" s="400">
        <v>615115</v>
      </c>
      <c r="E181" s="386" t="s">
        <v>458</v>
      </c>
      <c r="F181" s="450" t="s">
        <v>571</v>
      </c>
      <c r="G181" s="633"/>
      <c r="H181" s="631"/>
      <c r="I181" s="631"/>
      <c r="J181" s="377" t="e">
        <f t="shared" si="24"/>
        <v>#DIV/0!</v>
      </c>
      <c r="K181" s="377" t="e">
        <f t="shared" si="25"/>
        <v>#DIV/0!</v>
      </c>
    </row>
    <row r="182" spans="1:11" s="359" customFormat="1" ht="15.75" customHeight="1">
      <c r="A182" s="378">
        <v>156</v>
      </c>
      <c r="B182" s="621" t="s">
        <v>1166</v>
      </c>
      <c r="C182" s="397">
        <v>2632</v>
      </c>
      <c r="D182" s="400">
        <v>615116</v>
      </c>
      <c r="E182" s="386"/>
      <c r="F182" s="450" t="s">
        <v>572</v>
      </c>
      <c r="G182" s="633"/>
      <c r="H182" s="631"/>
      <c r="I182" s="631"/>
      <c r="J182" s="377" t="e">
        <f t="shared" si="24"/>
        <v>#DIV/0!</v>
      </c>
      <c r="K182" s="377" t="e">
        <f t="shared" si="25"/>
        <v>#DIV/0!</v>
      </c>
    </row>
    <row r="183" spans="1:11" s="359" customFormat="1" ht="26.25" customHeight="1">
      <c r="A183" s="378">
        <v>157</v>
      </c>
      <c r="B183" s="621" t="s">
        <v>1166</v>
      </c>
      <c r="C183" s="373"/>
      <c r="D183" s="400">
        <v>615122</v>
      </c>
      <c r="E183" s="386"/>
      <c r="F183" s="398" t="s">
        <v>573</v>
      </c>
      <c r="G183" s="633"/>
      <c r="H183" s="631"/>
      <c r="I183" s="631"/>
      <c r="J183" s="377"/>
      <c r="K183" s="377"/>
    </row>
    <row r="184" spans="1:11" s="359" customFormat="1" ht="15.75" customHeight="1">
      <c r="A184" s="378">
        <v>158</v>
      </c>
      <c r="B184" s="621" t="s">
        <v>1166</v>
      </c>
      <c r="C184" s="373"/>
      <c r="D184" s="400">
        <v>615123</v>
      </c>
      <c r="E184" s="386"/>
      <c r="F184" s="398" t="s">
        <v>574</v>
      </c>
      <c r="G184" s="633"/>
      <c r="H184" s="631"/>
      <c r="I184" s="631"/>
      <c r="J184" s="377"/>
      <c r="K184" s="377"/>
    </row>
    <row r="185" spans="1:11" s="359" customFormat="1" ht="14.25" customHeight="1">
      <c r="A185" s="378">
        <v>159</v>
      </c>
      <c r="B185" s="621" t="s">
        <v>1166</v>
      </c>
      <c r="C185" s="373"/>
      <c r="D185" s="400">
        <v>615130</v>
      </c>
      <c r="E185" s="386" t="s">
        <v>575</v>
      </c>
      <c r="F185" s="395" t="s">
        <v>576</v>
      </c>
      <c r="G185" s="633"/>
      <c r="H185" s="631"/>
      <c r="I185" s="631"/>
      <c r="J185" s="377" t="e">
        <f t="shared" si="24"/>
        <v>#DIV/0!</v>
      </c>
      <c r="K185" s="377" t="e">
        <f t="shared" si="25"/>
        <v>#DIV/0!</v>
      </c>
    </row>
    <row r="186" spans="1:11" s="359" customFormat="1" ht="12" customHeight="1">
      <c r="A186" s="378">
        <v>160</v>
      </c>
      <c r="B186" s="621" t="s">
        <v>1162</v>
      </c>
      <c r="C186" s="397">
        <v>282</v>
      </c>
      <c r="D186" s="384">
        <v>615200</v>
      </c>
      <c r="E186" s="386" t="s">
        <v>577</v>
      </c>
      <c r="F186" s="386" t="s">
        <v>1021</v>
      </c>
      <c r="G186" s="631"/>
      <c r="H186" s="631"/>
      <c r="I186" s="631"/>
      <c r="J186" s="377" t="e">
        <f t="shared" si="24"/>
        <v>#DIV/0!</v>
      </c>
      <c r="K186" s="377" t="e">
        <f t="shared" si="25"/>
        <v>#DIV/0!</v>
      </c>
    </row>
    <row r="187" spans="1:11" s="359" customFormat="1" ht="12" customHeight="1">
      <c r="A187" s="378">
        <v>161</v>
      </c>
      <c r="B187" s="621" t="s">
        <v>1162</v>
      </c>
      <c r="C187" s="397">
        <v>282</v>
      </c>
      <c r="D187" s="384">
        <v>615300</v>
      </c>
      <c r="E187" s="386" t="s">
        <v>578</v>
      </c>
      <c r="F187" s="386" t="s">
        <v>1022</v>
      </c>
      <c r="G187" s="631"/>
      <c r="H187" s="631"/>
      <c r="I187" s="631"/>
      <c r="J187" s="377" t="e">
        <f t="shared" si="24"/>
        <v>#DIV/0!</v>
      </c>
      <c r="K187" s="377" t="e">
        <f t="shared" si="25"/>
        <v>#DIV/0!</v>
      </c>
    </row>
    <row r="188" spans="1:11" s="359" customFormat="1" ht="12">
      <c r="A188" s="378">
        <v>162</v>
      </c>
      <c r="B188" s="621" t="s">
        <v>1162</v>
      </c>
      <c r="C188" s="402">
        <v>282</v>
      </c>
      <c r="D188" s="400">
        <v>615400</v>
      </c>
      <c r="E188" s="386" t="s">
        <v>579</v>
      </c>
      <c r="F188" s="401" t="s">
        <v>1023</v>
      </c>
      <c r="G188" s="631"/>
      <c r="H188" s="631"/>
      <c r="I188" s="631"/>
      <c r="J188" s="377" t="e">
        <f t="shared" si="24"/>
        <v>#DIV/0!</v>
      </c>
      <c r="K188" s="377" t="e">
        <f t="shared" si="25"/>
        <v>#DIV/0!</v>
      </c>
    </row>
    <row r="189" spans="1:11" s="359" customFormat="1" ht="12" customHeight="1">
      <c r="A189" s="378">
        <v>163</v>
      </c>
      <c r="B189" s="621" t="s">
        <v>1162</v>
      </c>
      <c r="C189" s="445">
        <v>282</v>
      </c>
      <c r="D189" s="446">
        <v>615500</v>
      </c>
      <c r="E189" s="386" t="s">
        <v>580</v>
      </c>
      <c r="F189" s="401" t="s">
        <v>1024</v>
      </c>
      <c r="G189" s="631"/>
      <c r="H189" s="631"/>
      <c r="I189" s="631"/>
      <c r="J189" s="377" t="e">
        <f t="shared" si="24"/>
        <v>#DIV/0!</v>
      </c>
      <c r="K189" s="377" t="e">
        <f t="shared" si="25"/>
        <v>#DIV/0!</v>
      </c>
    </row>
    <row r="190" spans="1:11" s="359" customFormat="1" ht="12" customHeight="1">
      <c r="A190" s="378">
        <v>164</v>
      </c>
      <c r="B190" s="621" t="s">
        <v>1162</v>
      </c>
      <c r="C190" s="445">
        <v>28.2</v>
      </c>
      <c r="D190" s="446">
        <v>615600</v>
      </c>
      <c r="E190" s="386" t="s">
        <v>581</v>
      </c>
      <c r="F190" s="401" t="s">
        <v>582</v>
      </c>
      <c r="G190" s="631"/>
      <c r="H190" s="631"/>
      <c r="I190" s="631"/>
      <c r="J190" s="377" t="e">
        <f t="shared" si="24"/>
        <v>#DIV/0!</v>
      </c>
      <c r="K190" s="377" t="e">
        <f t="shared" si="25"/>
        <v>#DIV/0!</v>
      </c>
    </row>
    <row r="191" spans="1:11" s="359" customFormat="1" ht="12">
      <c r="A191" s="378">
        <v>165</v>
      </c>
      <c r="B191" s="621" t="s">
        <v>1167</v>
      </c>
      <c r="C191" s="451"/>
      <c r="D191" s="446">
        <v>615700</v>
      </c>
      <c r="E191" s="452"/>
      <c r="F191" s="401" t="s">
        <v>1026</v>
      </c>
      <c r="G191" s="631"/>
      <c r="H191" s="631"/>
      <c r="I191" s="631"/>
      <c r="J191" s="377" t="e">
        <f t="shared" si="24"/>
        <v>#DIV/0!</v>
      </c>
      <c r="K191" s="377" t="e">
        <f t="shared" si="25"/>
        <v>#DIV/0!</v>
      </c>
    </row>
    <row r="192" spans="1:11" s="359" customFormat="1" ht="12" customHeight="1">
      <c r="A192" s="378">
        <v>166</v>
      </c>
      <c r="B192" s="621" t="s">
        <v>1158</v>
      </c>
      <c r="C192" s="399">
        <v>24</v>
      </c>
      <c r="D192" s="428">
        <v>616000</v>
      </c>
      <c r="E192" s="453" t="s">
        <v>583</v>
      </c>
      <c r="F192" s="454" t="s">
        <v>584</v>
      </c>
      <c r="G192" s="637">
        <f>SUM(G193:G196)</f>
        <v>0</v>
      </c>
      <c r="H192" s="637">
        <f t="shared" ref="H192:I192" si="28">SUM(H193:H196)</f>
        <v>0</v>
      </c>
      <c r="I192" s="637">
        <f t="shared" si="28"/>
        <v>0</v>
      </c>
      <c r="J192" s="377" t="e">
        <f t="shared" si="24"/>
        <v>#DIV/0!</v>
      </c>
      <c r="K192" s="377" t="e">
        <f t="shared" si="25"/>
        <v>#DIV/0!</v>
      </c>
    </row>
    <row r="193" spans="1:11" s="359" customFormat="1" ht="12" customHeight="1">
      <c r="A193" s="378">
        <v>167</v>
      </c>
      <c r="B193" s="621" t="s">
        <v>1168</v>
      </c>
      <c r="C193" s="424">
        <v>243</v>
      </c>
      <c r="D193" s="400">
        <v>616100</v>
      </c>
      <c r="E193" s="429" t="s">
        <v>585</v>
      </c>
      <c r="F193" s="401" t="s">
        <v>586</v>
      </c>
      <c r="G193" s="631"/>
      <c r="H193" s="631"/>
      <c r="I193" s="631"/>
      <c r="J193" s="377" t="e">
        <f t="shared" si="24"/>
        <v>#DIV/0!</v>
      </c>
      <c r="K193" s="377" t="e">
        <f t="shared" si="25"/>
        <v>#DIV/0!</v>
      </c>
    </row>
    <row r="194" spans="1:11" s="359" customFormat="1" ht="12">
      <c r="A194" s="378">
        <v>168</v>
      </c>
      <c r="B194" s="621" t="s">
        <v>1158</v>
      </c>
      <c r="C194" s="378">
        <v>241</v>
      </c>
      <c r="D194" s="384">
        <v>616200</v>
      </c>
      <c r="E194" s="429" t="s">
        <v>587</v>
      </c>
      <c r="F194" s="386" t="s">
        <v>1005</v>
      </c>
      <c r="G194" s="631"/>
      <c r="H194" s="631"/>
      <c r="I194" s="631"/>
      <c r="J194" s="377" t="e">
        <f t="shared" si="24"/>
        <v>#DIV/0!</v>
      </c>
      <c r="K194" s="377" t="e">
        <f t="shared" si="25"/>
        <v>#DIV/0!</v>
      </c>
    </row>
    <row r="195" spans="1:11" s="359" customFormat="1" ht="12">
      <c r="A195" s="378">
        <v>169</v>
      </c>
      <c r="B195" s="621" t="s">
        <v>1158</v>
      </c>
      <c r="C195" s="378">
        <v>242</v>
      </c>
      <c r="D195" s="384">
        <v>616300</v>
      </c>
      <c r="E195" s="429" t="s">
        <v>588</v>
      </c>
      <c r="F195" s="386" t="s">
        <v>1006</v>
      </c>
      <c r="G195" s="631"/>
      <c r="H195" s="631"/>
      <c r="I195" s="631"/>
      <c r="J195" s="377" t="e">
        <f t="shared" si="24"/>
        <v>#DIV/0!</v>
      </c>
      <c r="K195" s="377" t="e">
        <f t="shared" si="25"/>
        <v>#DIV/0!</v>
      </c>
    </row>
    <row r="196" spans="1:11" s="359" customFormat="1" ht="15.75" customHeight="1">
      <c r="A196" s="378">
        <v>170</v>
      </c>
      <c r="B196" s="621" t="s">
        <v>1158</v>
      </c>
      <c r="C196" s="378">
        <v>242</v>
      </c>
      <c r="D196" s="384">
        <v>616500</v>
      </c>
      <c r="E196" s="429" t="s">
        <v>588</v>
      </c>
      <c r="F196" s="386" t="s">
        <v>589</v>
      </c>
      <c r="G196" s="631"/>
      <c r="H196" s="631"/>
      <c r="I196" s="631"/>
      <c r="J196" s="377" t="e">
        <f t="shared" si="24"/>
        <v>#DIV/0!</v>
      </c>
      <c r="K196" s="377" t="e">
        <f t="shared" si="25"/>
        <v>#DIV/0!</v>
      </c>
    </row>
    <row r="197" spans="1:11" s="359" customFormat="1" ht="12">
      <c r="A197" s="378">
        <v>171</v>
      </c>
      <c r="B197" s="621" t="s">
        <v>1169</v>
      </c>
      <c r="C197" s="399">
        <v>283</v>
      </c>
      <c r="D197" s="400"/>
      <c r="E197" s="455" t="s">
        <v>590</v>
      </c>
      <c r="F197" s="401" t="s">
        <v>591</v>
      </c>
      <c r="G197" s="631"/>
      <c r="H197" s="641"/>
      <c r="I197" s="641"/>
      <c r="J197" s="377" t="e">
        <f t="shared" si="24"/>
        <v>#DIV/0!</v>
      </c>
      <c r="K197" s="377" t="e">
        <f t="shared" si="25"/>
        <v>#DIV/0!</v>
      </c>
    </row>
    <row r="198" spans="1:11" s="359" customFormat="1" ht="26.25" customHeight="1">
      <c r="A198" s="457">
        <v>172</v>
      </c>
      <c r="B198" s="457"/>
      <c r="C198" s="457"/>
      <c r="D198" s="457"/>
      <c r="E198" s="456"/>
      <c r="F198" s="457" t="s">
        <v>592</v>
      </c>
      <c r="G198" s="642">
        <f>SUM(G27-G120)</f>
        <v>0</v>
      </c>
      <c r="H198" s="642">
        <f t="shared" ref="H198:I198" si="29">SUM(H27-H120)</f>
        <v>0</v>
      </c>
      <c r="I198" s="642">
        <f t="shared" si="29"/>
        <v>0</v>
      </c>
      <c r="J198" s="377" t="e">
        <f t="shared" si="24"/>
        <v>#DIV/0!</v>
      </c>
      <c r="K198" s="377" t="e">
        <f t="shared" si="25"/>
        <v>#DIV/0!</v>
      </c>
    </row>
    <row r="199" spans="1:11" s="359" customFormat="1" ht="26.25" customHeight="1">
      <c r="A199" s="457">
        <v>173</v>
      </c>
      <c r="B199" s="457"/>
      <c r="C199" s="624" t="s">
        <v>593</v>
      </c>
      <c r="D199" s="457"/>
      <c r="E199" s="458"/>
      <c r="F199" s="457" t="s">
        <v>594</v>
      </c>
      <c r="G199" s="642"/>
      <c r="H199" s="642"/>
      <c r="I199" s="642"/>
      <c r="J199" s="377" t="e">
        <f t="shared" si="24"/>
        <v>#DIV/0!</v>
      </c>
      <c r="K199" s="377" t="e">
        <f t="shared" si="25"/>
        <v>#DIV/0!</v>
      </c>
    </row>
    <row r="200" spans="1:11" s="359" customFormat="1" ht="22.5" customHeight="1">
      <c r="A200" s="378">
        <v>174</v>
      </c>
      <c r="B200" s="621" t="s">
        <v>1139</v>
      </c>
      <c r="C200" s="399">
        <v>31.2</v>
      </c>
      <c r="D200" s="428"/>
      <c r="E200" s="459" t="s">
        <v>595</v>
      </c>
      <c r="F200" s="454" t="s">
        <v>596</v>
      </c>
      <c r="G200" s="637">
        <f>SUM(G201:G207)</f>
        <v>0</v>
      </c>
      <c r="H200" s="637">
        <f t="shared" ref="H200:I200" si="30">SUM(H201:H207)</f>
        <v>0</v>
      </c>
      <c r="I200" s="637">
        <f t="shared" si="30"/>
        <v>0</v>
      </c>
      <c r="J200" s="377" t="e">
        <f t="shared" si="24"/>
        <v>#DIV/0!</v>
      </c>
      <c r="K200" s="377" t="e">
        <f t="shared" si="25"/>
        <v>#DIV/0!</v>
      </c>
    </row>
    <row r="201" spans="1:11" s="359" customFormat="1" ht="16.5" customHeight="1">
      <c r="A201" s="378">
        <v>175</v>
      </c>
      <c r="B201" s="621" t="s">
        <v>1139</v>
      </c>
      <c r="C201" s="402">
        <v>311.2</v>
      </c>
      <c r="D201" s="400">
        <v>811110</v>
      </c>
      <c r="E201" s="459"/>
      <c r="F201" s="401" t="s">
        <v>597</v>
      </c>
      <c r="G201" s="637"/>
      <c r="H201" s="637"/>
      <c r="I201" s="637"/>
      <c r="J201" s="377"/>
      <c r="K201" s="377"/>
    </row>
    <row r="202" spans="1:11" s="359" customFormat="1" ht="15" customHeight="1">
      <c r="A202" s="378">
        <v>176</v>
      </c>
      <c r="B202" s="621" t="s">
        <v>1139</v>
      </c>
      <c r="C202" s="402">
        <v>311.2</v>
      </c>
      <c r="D202" s="384">
        <v>811121</v>
      </c>
      <c r="E202" s="460"/>
      <c r="F202" s="401" t="s">
        <v>598</v>
      </c>
      <c r="G202" s="631"/>
      <c r="H202" s="631"/>
      <c r="I202" s="631"/>
      <c r="J202" s="377"/>
      <c r="K202" s="377"/>
    </row>
    <row r="203" spans="1:11" s="359" customFormat="1" ht="15" customHeight="1">
      <c r="A203" s="378">
        <v>177</v>
      </c>
      <c r="B203" s="621" t="s">
        <v>1139</v>
      </c>
      <c r="C203" s="402">
        <v>311.2</v>
      </c>
      <c r="D203" s="384">
        <v>811124</v>
      </c>
      <c r="E203" s="460"/>
      <c r="F203" s="401" t="s">
        <v>599</v>
      </c>
      <c r="G203" s="631"/>
      <c r="H203" s="631"/>
      <c r="I203" s="631"/>
      <c r="J203" s="377"/>
      <c r="K203" s="377"/>
    </row>
    <row r="204" spans="1:11" s="359" customFormat="1" ht="15" customHeight="1">
      <c r="A204" s="378">
        <v>178</v>
      </c>
      <c r="B204" s="621" t="s">
        <v>1139</v>
      </c>
      <c r="C204" s="402">
        <v>311.2</v>
      </c>
      <c r="D204" s="384">
        <v>811125</v>
      </c>
      <c r="E204" s="460"/>
      <c r="F204" s="401" t="s">
        <v>600</v>
      </c>
      <c r="G204" s="631"/>
      <c r="H204" s="631"/>
      <c r="I204" s="631"/>
      <c r="J204" s="377"/>
      <c r="K204" s="377"/>
    </row>
    <row r="205" spans="1:11" s="359" customFormat="1" ht="15" customHeight="1">
      <c r="A205" s="378">
        <v>179</v>
      </c>
      <c r="B205" s="621" t="s">
        <v>1143</v>
      </c>
      <c r="C205" s="402">
        <v>311.2</v>
      </c>
      <c r="D205" s="384">
        <v>811126</v>
      </c>
      <c r="E205" s="429" t="s">
        <v>601</v>
      </c>
      <c r="F205" s="461" t="s">
        <v>602</v>
      </c>
      <c r="G205" s="631"/>
      <c r="H205" s="631"/>
      <c r="I205" s="631"/>
      <c r="J205" s="377"/>
      <c r="K205" s="377"/>
    </row>
    <row r="206" spans="1:11" s="359" customFormat="1" ht="12" customHeight="1">
      <c r="A206" s="378">
        <v>180</v>
      </c>
      <c r="B206" s="621" t="s">
        <v>1170</v>
      </c>
      <c r="C206" s="402">
        <v>312.2</v>
      </c>
      <c r="D206" s="400">
        <v>811200</v>
      </c>
      <c r="E206" s="429" t="s">
        <v>603</v>
      </c>
      <c r="F206" s="401" t="s">
        <v>604</v>
      </c>
      <c r="G206" s="631"/>
      <c r="H206" s="631"/>
      <c r="I206" s="631"/>
      <c r="J206" s="377" t="e">
        <f t="shared" si="24"/>
        <v>#DIV/0!</v>
      </c>
      <c r="K206" s="377" t="e">
        <f t="shared" si="25"/>
        <v>#DIV/0!</v>
      </c>
    </row>
    <row r="207" spans="1:11" s="359" customFormat="1" ht="12" customHeight="1">
      <c r="A207" s="378">
        <v>181</v>
      </c>
      <c r="B207" s="621" t="s">
        <v>1139</v>
      </c>
      <c r="C207" s="402">
        <v>311.2</v>
      </c>
      <c r="D207" s="400">
        <v>811900</v>
      </c>
      <c r="E207" s="429" t="s">
        <v>605</v>
      </c>
      <c r="F207" s="401" t="s">
        <v>861</v>
      </c>
      <c r="G207" s="631"/>
      <c r="H207" s="631"/>
      <c r="I207" s="631"/>
      <c r="J207" s="377" t="e">
        <f t="shared" si="24"/>
        <v>#DIV/0!</v>
      </c>
      <c r="K207" s="377" t="e">
        <f t="shared" si="25"/>
        <v>#DIV/0!</v>
      </c>
    </row>
    <row r="208" spans="1:11" s="359" customFormat="1" ht="17.25" customHeight="1">
      <c r="A208" s="378">
        <v>182</v>
      </c>
      <c r="B208" s="621" t="s">
        <v>1139</v>
      </c>
      <c r="C208" s="399">
        <v>31.1</v>
      </c>
      <c r="D208" s="428">
        <v>821000</v>
      </c>
      <c r="E208" s="455" t="s">
        <v>606</v>
      </c>
      <c r="F208" s="454" t="s">
        <v>607</v>
      </c>
      <c r="G208" s="637">
        <f>SUM(G209:G214)</f>
        <v>0</v>
      </c>
      <c r="H208" s="637">
        <f t="shared" ref="H208:I208" si="31">SUM(H209:H214)</f>
        <v>0</v>
      </c>
      <c r="I208" s="637">
        <f t="shared" si="31"/>
        <v>0</v>
      </c>
      <c r="J208" s="377" t="e">
        <f t="shared" si="24"/>
        <v>#DIV/0!</v>
      </c>
      <c r="K208" s="377" t="e">
        <f t="shared" si="25"/>
        <v>#DIV/0!</v>
      </c>
    </row>
    <row r="209" spans="1:11" s="359" customFormat="1" ht="12" customHeight="1">
      <c r="A209" s="378">
        <v>183</v>
      </c>
      <c r="B209" s="621" t="s">
        <v>1171</v>
      </c>
      <c r="C209" s="402">
        <v>314.10000000000002</v>
      </c>
      <c r="D209" s="384">
        <v>821100</v>
      </c>
      <c r="E209" s="462"/>
      <c r="F209" s="386" t="s">
        <v>1010</v>
      </c>
      <c r="G209" s="631"/>
      <c r="H209" s="631"/>
      <c r="I209" s="631"/>
      <c r="J209" s="377" t="e">
        <f t="shared" si="24"/>
        <v>#DIV/0!</v>
      </c>
      <c r="K209" s="377" t="e">
        <f t="shared" si="25"/>
        <v>#DIV/0!</v>
      </c>
    </row>
    <row r="210" spans="1:11" s="359" customFormat="1" ht="12">
      <c r="A210" s="378">
        <v>184</v>
      </c>
      <c r="B210" s="621" t="s">
        <v>1139</v>
      </c>
      <c r="C210" s="402">
        <v>31.1</v>
      </c>
      <c r="D210" s="384">
        <v>821200</v>
      </c>
      <c r="E210" s="462"/>
      <c r="F210" s="386" t="s">
        <v>1011</v>
      </c>
      <c r="G210" s="631"/>
      <c r="H210" s="631"/>
      <c r="I210" s="631"/>
      <c r="J210" s="377" t="e">
        <f t="shared" si="24"/>
        <v>#DIV/0!</v>
      </c>
      <c r="K210" s="377" t="e">
        <f t="shared" si="25"/>
        <v>#DIV/0!</v>
      </c>
    </row>
    <row r="211" spans="1:11" s="359" customFormat="1" ht="12">
      <c r="A211" s="378">
        <v>185</v>
      </c>
      <c r="B211" s="621" t="s">
        <v>1139</v>
      </c>
      <c r="C211" s="402">
        <v>31.1</v>
      </c>
      <c r="D211" s="384">
        <v>821300</v>
      </c>
      <c r="E211" s="462"/>
      <c r="F211" s="386" t="s">
        <v>1012</v>
      </c>
      <c r="G211" s="631"/>
      <c r="H211" s="631"/>
      <c r="I211" s="631"/>
      <c r="J211" s="377" t="e">
        <f t="shared" si="24"/>
        <v>#DIV/0!</v>
      </c>
      <c r="K211" s="377" t="e">
        <f t="shared" si="25"/>
        <v>#DIV/0!</v>
      </c>
    </row>
    <row r="212" spans="1:11" s="359" customFormat="1" ht="15.75" customHeight="1">
      <c r="A212" s="378">
        <v>186</v>
      </c>
      <c r="B212" s="621" t="s">
        <v>1139</v>
      </c>
      <c r="C212" s="402">
        <v>31.1</v>
      </c>
      <c r="D212" s="384">
        <v>821400</v>
      </c>
      <c r="E212" s="462"/>
      <c r="F212" s="386" t="s">
        <v>1013</v>
      </c>
      <c r="G212" s="631"/>
      <c r="H212" s="631"/>
      <c r="I212" s="631"/>
      <c r="J212" s="377" t="e">
        <f t="shared" si="24"/>
        <v>#DIV/0!</v>
      </c>
      <c r="K212" s="377" t="e">
        <f t="shared" si="25"/>
        <v>#DIV/0!</v>
      </c>
    </row>
    <row r="213" spans="1:11" s="359" customFormat="1" ht="12" customHeight="1">
      <c r="A213" s="378">
        <v>187</v>
      </c>
      <c r="B213" s="621" t="s">
        <v>1139</v>
      </c>
      <c r="C213" s="402">
        <v>314.10000000000002</v>
      </c>
      <c r="D213" s="384">
        <v>821500</v>
      </c>
      <c r="E213" s="462"/>
      <c r="F213" s="386" t="s">
        <v>1014</v>
      </c>
      <c r="G213" s="631"/>
      <c r="H213" s="631"/>
      <c r="I213" s="631"/>
      <c r="J213" s="377" t="e">
        <f t="shared" si="24"/>
        <v>#DIV/0!</v>
      </c>
      <c r="K213" s="377" t="e">
        <f t="shared" si="25"/>
        <v>#DIV/0!</v>
      </c>
    </row>
    <row r="214" spans="1:11" s="359" customFormat="1" ht="12" customHeight="1">
      <c r="A214" s="378">
        <v>188</v>
      </c>
      <c r="B214" s="621" t="s">
        <v>1139</v>
      </c>
      <c r="C214" s="402">
        <v>311.10000000000002</v>
      </c>
      <c r="D214" s="384">
        <v>821600</v>
      </c>
      <c r="E214" s="462"/>
      <c r="F214" s="386" t="s">
        <v>608</v>
      </c>
      <c r="G214" s="631"/>
      <c r="H214" s="631"/>
      <c r="I214" s="631"/>
      <c r="J214" s="377" t="e">
        <f t="shared" si="24"/>
        <v>#DIV/0!</v>
      </c>
      <c r="K214" s="377" t="e">
        <f t="shared" si="25"/>
        <v>#DIV/0!</v>
      </c>
    </row>
    <row r="215" spans="1:11" s="359" customFormat="1" ht="27" customHeight="1">
      <c r="A215" s="457">
        <v>189</v>
      </c>
      <c r="B215" s="624" t="s">
        <v>1139</v>
      </c>
      <c r="C215" s="457">
        <v>31</v>
      </c>
      <c r="D215" s="457"/>
      <c r="E215" s="463" t="s">
        <v>609</v>
      </c>
      <c r="F215" s="457" t="s">
        <v>610</v>
      </c>
      <c r="G215" s="642">
        <f>SUM(G208-G200)</f>
        <v>0</v>
      </c>
      <c r="H215" s="642">
        <f t="shared" ref="H215:I215" si="32">SUM(H208-H200)</f>
        <v>0</v>
      </c>
      <c r="I215" s="642">
        <f t="shared" si="32"/>
        <v>0</v>
      </c>
      <c r="J215" s="377" t="e">
        <f t="shared" si="24"/>
        <v>#DIV/0!</v>
      </c>
      <c r="K215" s="377" t="e">
        <f t="shared" si="25"/>
        <v>#DIV/0!</v>
      </c>
    </row>
    <row r="216" spans="1:11" s="359" customFormat="1" ht="30" customHeight="1">
      <c r="A216" s="457">
        <v>190</v>
      </c>
      <c r="B216" s="457"/>
      <c r="C216" s="457"/>
      <c r="D216" s="457"/>
      <c r="E216" s="464" t="s">
        <v>611</v>
      </c>
      <c r="F216" s="457" t="s">
        <v>612</v>
      </c>
      <c r="G216" s="642">
        <f>SUM(G198-G215)</f>
        <v>0</v>
      </c>
      <c r="H216" s="642">
        <f t="shared" ref="H216:I216" si="33">SUM(H198-H215)</f>
        <v>0</v>
      </c>
      <c r="I216" s="642">
        <f t="shared" si="33"/>
        <v>0</v>
      </c>
      <c r="J216" s="377" t="e">
        <f t="shared" si="24"/>
        <v>#DIV/0!</v>
      </c>
      <c r="K216" s="377" t="e">
        <f t="shared" si="25"/>
        <v>#DIV/0!</v>
      </c>
    </row>
    <row r="217" spans="1:11" s="359" customFormat="1" ht="26.25" customHeight="1">
      <c r="A217" s="457">
        <v>191</v>
      </c>
      <c r="B217" s="457"/>
      <c r="C217" s="457" t="s">
        <v>613</v>
      </c>
      <c r="D217" s="457"/>
      <c r="E217" s="465" t="s">
        <v>614</v>
      </c>
      <c r="F217" s="457" t="s">
        <v>615</v>
      </c>
      <c r="G217" s="642"/>
      <c r="H217" s="642"/>
      <c r="I217" s="642"/>
      <c r="J217" s="377" t="e">
        <f t="shared" si="24"/>
        <v>#DIV/0!</v>
      </c>
      <c r="K217" s="377" t="e">
        <f t="shared" si="25"/>
        <v>#DIV/0!</v>
      </c>
    </row>
    <row r="218" spans="1:11" s="359" customFormat="1" ht="29.25" customHeight="1">
      <c r="A218" s="378">
        <v>192</v>
      </c>
      <c r="B218" s="621"/>
      <c r="C218" s="374">
        <v>321.2</v>
      </c>
      <c r="D218" s="428"/>
      <c r="E218" s="456"/>
      <c r="F218" s="454" t="s">
        <v>711</v>
      </c>
      <c r="G218" s="637">
        <f>SUM(G219+G220+G221+G222+G223+G224+G225+G226+G229)</f>
        <v>0</v>
      </c>
      <c r="H218" s="637">
        <f t="shared" ref="H218:I218" si="34">SUM(H219+H220+H221+H222+H223+H224+H225+H226+H229)</f>
        <v>0</v>
      </c>
      <c r="I218" s="637">
        <f t="shared" si="34"/>
        <v>0</v>
      </c>
      <c r="J218" s="377" t="e">
        <f t="shared" si="24"/>
        <v>#DIV/0!</v>
      </c>
      <c r="K218" s="377" t="e">
        <f t="shared" si="25"/>
        <v>#DIV/0!</v>
      </c>
    </row>
    <row r="219" spans="1:11" s="359" customFormat="1" ht="14.25" customHeight="1">
      <c r="A219" s="378">
        <v>193</v>
      </c>
      <c r="B219" s="621" t="s">
        <v>1140</v>
      </c>
      <c r="C219" s="466">
        <v>3215.2</v>
      </c>
      <c r="D219" s="400">
        <v>811122</v>
      </c>
      <c r="E219" s="467"/>
      <c r="F219" s="401" t="s">
        <v>616</v>
      </c>
      <c r="G219" s="631"/>
      <c r="H219" s="631"/>
      <c r="I219" s="631"/>
      <c r="J219" s="377" t="e">
        <f t="shared" si="24"/>
        <v>#DIV/0!</v>
      </c>
      <c r="K219" s="377" t="e">
        <f t="shared" si="25"/>
        <v>#DIV/0!</v>
      </c>
    </row>
    <row r="220" spans="1:11" s="359" customFormat="1" ht="15" customHeight="1">
      <c r="A220" s="378">
        <v>194</v>
      </c>
      <c r="B220" s="621" t="s">
        <v>1140</v>
      </c>
      <c r="C220" s="466">
        <v>3215.2</v>
      </c>
      <c r="D220" s="400">
        <v>811123</v>
      </c>
      <c r="E220" s="467"/>
      <c r="F220" s="401" t="s">
        <v>617</v>
      </c>
      <c r="G220" s="631"/>
      <c r="H220" s="631"/>
      <c r="I220" s="631"/>
      <c r="J220" s="377" t="e">
        <f t="shared" si="24"/>
        <v>#DIV/0!</v>
      </c>
      <c r="K220" s="377" t="e">
        <f t="shared" si="25"/>
        <v>#DIV/0!</v>
      </c>
    </row>
    <row r="221" spans="1:11" s="359" customFormat="1" ht="23.25" customHeight="1">
      <c r="A221" s="378">
        <v>195</v>
      </c>
      <c r="B221" s="621" t="s">
        <v>1135</v>
      </c>
      <c r="C221" s="466">
        <v>3214.2</v>
      </c>
      <c r="D221" s="400">
        <v>813100</v>
      </c>
      <c r="E221" s="468"/>
      <c r="F221" s="401" t="s">
        <v>618</v>
      </c>
      <c r="G221" s="631"/>
      <c r="H221" s="631"/>
      <c r="I221" s="631"/>
      <c r="J221" s="377" t="e">
        <f t="shared" si="24"/>
        <v>#DIV/0!</v>
      </c>
      <c r="K221" s="377" t="e">
        <f t="shared" si="25"/>
        <v>#DIV/0!</v>
      </c>
    </row>
    <row r="222" spans="1:11" s="359" customFormat="1" ht="24.75" customHeight="1">
      <c r="A222" s="378">
        <v>196</v>
      </c>
      <c r="B222" s="621" t="s">
        <v>1135</v>
      </c>
      <c r="C222" s="466">
        <v>3214.2</v>
      </c>
      <c r="D222" s="400">
        <v>813200</v>
      </c>
      <c r="E222" s="468"/>
      <c r="F222" s="401" t="s">
        <v>619</v>
      </c>
      <c r="G222" s="631"/>
      <c r="H222" s="631"/>
      <c r="I222" s="631"/>
      <c r="J222" s="377" t="e">
        <f t="shared" si="24"/>
        <v>#DIV/0!</v>
      </c>
      <c r="K222" s="377" t="e">
        <f t="shared" si="25"/>
        <v>#DIV/0!</v>
      </c>
    </row>
    <row r="223" spans="1:11" s="359" customFormat="1" ht="24" customHeight="1">
      <c r="A223" s="378">
        <v>197</v>
      </c>
      <c r="B223" s="621" t="s">
        <v>1135</v>
      </c>
      <c r="C223" s="466">
        <v>3214.2</v>
      </c>
      <c r="D223" s="400">
        <v>813300</v>
      </c>
      <c r="E223" s="468"/>
      <c r="F223" s="401" t="s">
        <v>620</v>
      </c>
      <c r="G223" s="631"/>
      <c r="H223" s="631"/>
      <c r="I223" s="631"/>
      <c r="J223" s="377" t="e">
        <f t="shared" si="24"/>
        <v>#DIV/0!</v>
      </c>
      <c r="K223" s="377" t="e">
        <f t="shared" si="25"/>
        <v>#DIV/0!</v>
      </c>
    </row>
    <row r="224" spans="1:11" s="359" customFormat="1" ht="18" customHeight="1">
      <c r="A224" s="378">
        <v>198</v>
      </c>
      <c r="B224" s="621" t="s">
        <v>1140</v>
      </c>
      <c r="C224" s="466">
        <v>3215.2</v>
      </c>
      <c r="D224" s="400">
        <v>813400</v>
      </c>
      <c r="E224" s="468"/>
      <c r="F224" s="401" t="s">
        <v>621</v>
      </c>
      <c r="G224" s="631"/>
      <c r="H224" s="631"/>
      <c r="I224" s="631"/>
      <c r="J224" s="377" t="e">
        <f t="shared" ref="J224:J284" si="35">SUM(H224/G224)</f>
        <v>#DIV/0!</v>
      </c>
      <c r="K224" s="377" t="e">
        <f t="shared" ref="K224:K284" si="36">SUM(H224/I224)</f>
        <v>#DIV/0!</v>
      </c>
    </row>
    <row r="225" spans="1:11" s="359" customFormat="1" ht="26.25" customHeight="1">
      <c r="A225" s="378">
        <v>199</v>
      </c>
      <c r="B225" s="621" t="s">
        <v>1140</v>
      </c>
      <c r="C225" s="466">
        <v>3215.2</v>
      </c>
      <c r="D225" s="400">
        <v>813500</v>
      </c>
      <c r="E225" s="468"/>
      <c r="F225" s="401" t="s">
        <v>622</v>
      </c>
      <c r="G225" s="633"/>
      <c r="H225" s="631"/>
      <c r="I225" s="631"/>
      <c r="J225" s="377" t="e">
        <f t="shared" si="35"/>
        <v>#DIV/0!</v>
      </c>
      <c r="K225" s="377" t="e">
        <f t="shared" si="36"/>
        <v>#DIV/0!</v>
      </c>
    </row>
    <row r="226" spans="1:11" s="359" customFormat="1" ht="15.75" customHeight="1">
      <c r="A226" s="378">
        <v>200</v>
      </c>
      <c r="B226" s="621"/>
      <c r="C226" s="466">
        <v>3214.2</v>
      </c>
      <c r="D226" s="400">
        <v>813600</v>
      </c>
      <c r="E226" s="468"/>
      <c r="F226" s="401" t="s">
        <v>865</v>
      </c>
      <c r="G226" s="633"/>
      <c r="H226" s="631"/>
      <c r="I226" s="631"/>
      <c r="J226" s="377" t="e">
        <f t="shared" si="35"/>
        <v>#DIV/0!</v>
      </c>
      <c r="K226" s="377" t="e">
        <f t="shared" si="36"/>
        <v>#DIV/0!</v>
      </c>
    </row>
    <row r="227" spans="1:11" s="359" customFormat="1" ht="12.75" customHeight="1">
      <c r="A227" s="378">
        <v>201</v>
      </c>
      <c r="B227" s="621" t="s">
        <v>1135</v>
      </c>
      <c r="C227" s="466">
        <v>3214.2</v>
      </c>
      <c r="D227" s="400">
        <v>813611</v>
      </c>
      <c r="E227" s="468"/>
      <c r="F227" s="398" t="s">
        <v>623</v>
      </c>
      <c r="G227" s="639"/>
      <c r="H227" s="632"/>
      <c r="I227" s="632"/>
      <c r="J227" s="377" t="e">
        <f t="shared" si="35"/>
        <v>#DIV/0!</v>
      </c>
      <c r="K227" s="377" t="e">
        <f t="shared" si="36"/>
        <v>#DIV/0!</v>
      </c>
    </row>
    <row r="228" spans="1:11" s="359" customFormat="1" ht="15" customHeight="1">
      <c r="A228" s="378">
        <v>202</v>
      </c>
      <c r="B228" s="621" t="s">
        <v>1135</v>
      </c>
      <c r="C228" s="466">
        <v>3214.2</v>
      </c>
      <c r="D228" s="400">
        <v>813612</v>
      </c>
      <c r="E228" s="468"/>
      <c r="F228" s="398" t="s">
        <v>624</v>
      </c>
      <c r="G228" s="639"/>
      <c r="H228" s="632"/>
      <c r="I228" s="632"/>
      <c r="J228" s="377" t="e">
        <f t="shared" si="35"/>
        <v>#DIV/0!</v>
      </c>
      <c r="K228" s="377" t="e">
        <f t="shared" si="36"/>
        <v>#DIV/0!</v>
      </c>
    </row>
    <row r="229" spans="1:11" s="359" customFormat="1" ht="18" customHeight="1">
      <c r="A229" s="378">
        <v>203</v>
      </c>
      <c r="B229" s="621" t="s">
        <v>1135</v>
      </c>
      <c r="C229" s="466">
        <v>3224.2</v>
      </c>
      <c r="D229" s="400">
        <v>813700</v>
      </c>
      <c r="E229" s="468"/>
      <c r="F229" s="401" t="s">
        <v>625</v>
      </c>
      <c r="G229" s="631"/>
      <c r="H229" s="631"/>
      <c r="I229" s="631"/>
      <c r="J229" s="377" t="e">
        <f t="shared" si="35"/>
        <v>#DIV/0!</v>
      </c>
      <c r="K229" s="377" t="e">
        <f t="shared" si="36"/>
        <v>#DIV/0!</v>
      </c>
    </row>
    <row r="230" spans="1:11" s="359" customFormat="1" ht="26.25" customHeight="1">
      <c r="A230" s="378">
        <v>204</v>
      </c>
      <c r="B230" s="621"/>
      <c r="C230" s="374">
        <v>322.10000000000002</v>
      </c>
      <c r="D230" s="428">
        <v>822000</v>
      </c>
      <c r="E230" s="456"/>
      <c r="F230" s="454" t="s">
        <v>626</v>
      </c>
      <c r="G230" s="637">
        <f>SUM(G231+G232+G233+G234+G235+G236+G239)</f>
        <v>0</v>
      </c>
      <c r="H230" s="637">
        <f t="shared" ref="H230:I230" si="37">SUM(H231+H232+H233+H234+H235+H236+H239)</f>
        <v>0</v>
      </c>
      <c r="I230" s="637">
        <f t="shared" si="37"/>
        <v>0</v>
      </c>
      <c r="J230" s="377" t="e">
        <f t="shared" si="35"/>
        <v>#DIV/0!</v>
      </c>
      <c r="K230" s="377" t="e">
        <f t="shared" si="36"/>
        <v>#DIV/0!</v>
      </c>
    </row>
    <row r="231" spans="1:11" s="359" customFormat="1" ht="16.5" customHeight="1">
      <c r="A231" s="378">
        <v>205</v>
      </c>
      <c r="B231" s="621" t="s">
        <v>1135</v>
      </c>
      <c r="C231" s="466">
        <v>3214.1</v>
      </c>
      <c r="D231" s="400">
        <v>822100</v>
      </c>
      <c r="E231" s="428"/>
      <c r="F231" s="401" t="s">
        <v>1028</v>
      </c>
      <c r="G231" s="631"/>
      <c r="H231" s="631"/>
      <c r="I231" s="631"/>
      <c r="J231" s="377" t="e">
        <f t="shared" si="35"/>
        <v>#DIV/0!</v>
      </c>
      <c r="K231" s="377" t="e">
        <f t="shared" si="36"/>
        <v>#DIV/0!</v>
      </c>
    </row>
    <row r="232" spans="1:11" s="359" customFormat="1" ht="28.5" customHeight="1">
      <c r="A232" s="378">
        <v>206</v>
      </c>
      <c r="B232" s="621" t="s">
        <v>1135</v>
      </c>
      <c r="C232" s="466">
        <v>3214.1</v>
      </c>
      <c r="D232" s="400">
        <v>822200</v>
      </c>
      <c r="E232" s="428"/>
      <c r="F232" s="401" t="s">
        <v>627</v>
      </c>
      <c r="G232" s="633"/>
      <c r="H232" s="631"/>
      <c r="I232" s="631"/>
      <c r="J232" s="377" t="e">
        <f t="shared" si="35"/>
        <v>#DIV/0!</v>
      </c>
      <c r="K232" s="377" t="e">
        <f t="shared" si="36"/>
        <v>#DIV/0!</v>
      </c>
    </row>
    <row r="233" spans="1:11" s="359" customFormat="1" ht="22.5" customHeight="1">
      <c r="A233" s="378">
        <v>207</v>
      </c>
      <c r="B233" s="621" t="s">
        <v>1135</v>
      </c>
      <c r="C233" s="466">
        <v>3214.1</v>
      </c>
      <c r="D233" s="400">
        <v>822300</v>
      </c>
      <c r="E233" s="428"/>
      <c r="F233" s="401" t="s">
        <v>1030</v>
      </c>
      <c r="G233" s="633"/>
      <c r="H233" s="631"/>
      <c r="I233" s="631"/>
      <c r="J233" s="377" t="e">
        <f t="shared" si="35"/>
        <v>#DIV/0!</v>
      </c>
      <c r="K233" s="377" t="e">
        <f t="shared" si="36"/>
        <v>#DIV/0!</v>
      </c>
    </row>
    <row r="234" spans="1:11" s="359" customFormat="1" ht="22.5" customHeight="1">
      <c r="A234" s="378">
        <v>208</v>
      </c>
      <c r="B234" s="621" t="s">
        <v>1140</v>
      </c>
      <c r="C234" s="466">
        <v>3215.1</v>
      </c>
      <c r="D234" s="400">
        <v>822400</v>
      </c>
      <c r="E234" s="428"/>
      <c r="F234" s="401" t="s">
        <v>1031</v>
      </c>
      <c r="G234" s="633"/>
      <c r="H234" s="631"/>
      <c r="I234" s="631"/>
      <c r="J234" s="377" t="e">
        <f t="shared" si="35"/>
        <v>#DIV/0!</v>
      </c>
      <c r="K234" s="377" t="e">
        <f t="shared" si="36"/>
        <v>#DIV/0!</v>
      </c>
    </row>
    <row r="235" spans="1:11" s="359" customFormat="1" ht="26.25" customHeight="1">
      <c r="A235" s="378">
        <v>209</v>
      </c>
      <c r="B235" s="621" t="s">
        <v>1140</v>
      </c>
      <c r="C235" s="466">
        <v>3215.1</v>
      </c>
      <c r="D235" s="400">
        <v>822500</v>
      </c>
      <c r="E235" s="428"/>
      <c r="F235" s="401" t="s">
        <v>628</v>
      </c>
      <c r="G235" s="633"/>
      <c r="H235" s="631"/>
      <c r="I235" s="631"/>
      <c r="J235" s="377" t="e">
        <f t="shared" si="35"/>
        <v>#DIV/0!</v>
      </c>
      <c r="K235" s="377" t="e">
        <f t="shared" si="36"/>
        <v>#DIV/0!</v>
      </c>
    </row>
    <row r="236" spans="1:11" s="359" customFormat="1" ht="14.25" customHeight="1">
      <c r="A236" s="378">
        <v>210</v>
      </c>
      <c r="B236" s="621"/>
      <c r="C236" s="466"/>
      <c r="D236" s="400">
        <v>822600</v>
      </c>
      <c r="E236" s="428"/>
      <c r="F236" s="401" t="s">
        <v>1033</v>
      </c>
      <c r="G236" s="633"/>
      <c r="H236" s="631"/>
      <c r="I236" s="631"/>
      <c r="J236" s="377" t="e">
        <f t="shared" si="35"/>
        <v>#DIV/0!</v>
      </c>
      <c r="K236" s="377" t="e">
        <f t="shared" si="36"/>
        <v>#DIV/0!</v>
      </c>
    </row>
    <row r="237" spans="1:11" s="359" customFormat="1" ht="16.5" customHeight="1">
      <c r="A237" s="378">
        <v>211</v>
      </c>
      <c r="B237" s="621" t="s">
        <v>1135</v>
      </c>
      <c r="C237" s="466"/>
      <c r="D237" s="400">
        <v>822611</v>
      </c>
      <c r="E237" s="428"/>
      <c r="F237" s="398" t="s">
        <v>629</v>
      </c>
      <c r="G237" s="633"/>
      <c r="H237" s="631"/>
      <c r="I237" s="631"/>
      <c r="J237" s="377" t="e">
        <f t="shared" si="35"/>
        <v>#DIV/0!</v>
      </c>
      <c r="K237" s="377" t="e">
        <f t="shared" si="36"/>
        <v>#DIV/0!</v>
      </c>
    </row>
    <row r="238" spans="1:11" s="359" customFormat="1" ht="15.75" customHeight="1">
      <c r="A238" s="378">
        <v>212</v>
      </c>
      <c r="B238" s="621" t="s">
        <v>1135</v>
      </c>
      <c r="C238" s="466"/>
      <c r="D238" s="400">
        <v>822612</v>
      </c>
      <c r="E238" s="428"/>
      <c r="F238" s="398" t="s">
        <v>630</v>
      </c>
      <c r="G238" s="633"/>
      <c r="H238" s="631"/>
      <c r="I238" s="631"/>
      <c r="J238" s="377" t="e">
        <f t="shared" si="35"/>
        <v>#DIV/0!</v>
      </c>
      <c r="K238" s="377" t="e">
        <f t="shared" si="36"/>
        <v>#DIV/0!</v>
      </c>
    </row>
    <row r="239" spans="1:11" s="359" customFormat="1" ht="18" customHeight="1">
      <c r="A239" s="378">
        <v>213</v>
      </c>
      <c r="B239" s="621" t="s">
        <v>1135</v>
      </c>
      <c r="C239" s="374">
        <v>3224.1</v>
      </c>
      <c r="D239" s="400">
        <v>822700</v>
      </c>
      <c r="E239" s="428"/>
      <c r="F239" s="401" t="s">
        <v>631</v>
      </c>
      <c r="G239" s="631"/>
      <c r="H239" s="631"/>
      <c r="I239" s="631"/>
      <c r="J239" s="377" t="e">
        <f t="shared" si="35"/>
        <v>#DIV/0!</v>
      </c>
      <c r="K239" s="377" t="e">
        <f t="shared" si="36"/>
        <v>#DIV/0!</v>
      </c>
    </row>
    <row r="240" spans="1:11" s="359" customFormat="1" ht="27" customHeight="1">
      <c r="A240" s="470">
        <v>214</v>
      </c>
      <c r="B240" s="470"/>
      <c r="C240" s="470">
        <v>32</v>
      </c>
      <c r="D240" s="470"/>
      <c r="E240" s="469" t="s">
        <v>632</v>
      </c>
      <c r="F240" s="470" t="s">
        <v>633</v>
      </c>
      <c r="G240" s="642">
        <f>SUM(G218-G230)</f>
        <v>0</v>
      </c>
      <c r="H240" s="642">
        <f t="shared" ref="H240:I240" si="38">SUM(H218-H230)</f>
        <v>0</v>
      </c>
      <c r="I240" s="642">
        <f t="shared" si="38"/>
        <v>0</v>
      </c>
      <c r="J240" s="377" t="e">
        <f t="shared" si="35"/>
        <v>#DIV/0!</v>
      </c>
      <c r="K240" s="377" t="e">
        <f t="shared" si="36"/>
        <v>#DIV/0!</v>
      </c>
    </row>
    <row r="241" spans="1:11" s="359" customFormat="1" ht="26.25" customHeight="1">
      <c r="A241" s="470">
        <v>215</v>
      </c>
      <c r="B241" s="470"/>
      <c r="C241" s="470" t="s">
        <v>634</v>
      </c>
      <c r="D241" s="470"/>
      <c r="E241" s="458"/>
      <c r="F241" s="457" t="s">
        <v>635</v>
      </c>
      <c r="G241" s="642"/>
      <c r="H241" s="642"/>
      <c r="I241" s="642"/>
      <c r="J241" s="377" t="e">
        <f t="shared" si="35"/>
        <v>#DIV/0!</v>
      </c>
      <c r="K241" s="377" t="e">
        <f t="shared" si="36"/>
        <v>#DIV/0!</v>
      </c>
    </row>
    <row r="242" spans="1:11" s="359" customFormat="1" ht="14.25" customHeight="1">
      <c r="A242" s="378">
        <v>216</v>
      </c>
      <c r="B242" s="621"/>
      <c r="C242" s="374">
        <v>331</v>
      </c>
      <c r="D242" s="428"/>
      <c r="E242" s="456"/>
      <c r="F242" s="454" t="s">
        <v>636</v>
      </c>
      <c r="G242" s="637">
        <f>SUM(G243+G255)</f>
        <v>0</v>
      </c>
      <c r="H242" s="637">
        <f t="shared" ref="H242:I242" si="39">SUM(H243+H255)</f>
        <v>0</v>
      </c>
      <c r="I242" s="637">
        <f t="shared" si="39"/>
        <v>0</v>
      </c>
      <c r="J242" s="377" t="e">
        <f t="shared" si="35"/>
        <v>#DIV/0!</v>
      </c>
      <c r="K242" s="377" t="e">
        <f t="shared" si="36"/>
        <v>#DIV/0!</v>
      </c>
    </row>
    <row r="243" spans="1:11" s="359" customFormat="1" ht="18.75" customHeight="1">
      <c r="A243" s="378">
        <v>217</v>
      </c>
      <c r="B243" s="621"/>
      <c r="C243" s="378"/>
      <c r="D243" s="384"/>
      <c r="E243" s="462"/>
      <c r="F243" s="386" t="s">
        <v>637</v>
      </c>
      <c r="G243" s="631">
        <f>SUM(G244:G246)</f>
        <v>0</v>
      </c>
      <c r="H243" s="631">
        <f t="shared" ref="H243:I243" si="40">SUM(H244:H246)</f>
        <v>0</v>
      </c>
      <c r="I243" s="631">
        <f t="shared" si="40"/>
        <v>0</v>
      </c>
      <c r="J243" s="377" t="e">
        <f t="shared" si="35"/>
        <v>#DIV/0!</v>
      </c>
      <c r="K243" s="377" t="e">
        <f t="shared" si="36"/>
        <v>#DIV/0!</v>
      </c>
    </row>
    <row r="244" spans="1:11" s="359" customFormat="1" ht="12">
      <c r="A244" s="378">
        <v>218</v>
      </c>
      <c r="B244" s="621" t="s">
        <v>1135</v>
      </c>
      <c r="C244" s="378">
        <v>3314.1</v>
      </c>
      <c r="D244" s="384">
        <v>814100</v>
      </c>
      <c r="E244" s="462"/>
      <c r="F244" s="386" t="s">
        <v>638</v>
      </c>
      <c r="G244" s="631"/>
      <c r="H244" s="631"/>
      <c r="I244" s="631"/>
      <c r="J244" s="377" t="e">
        <f t="shared" si="35"/>
        <v>#DIV/0!</v>
      </c>
      <c r="K244" s="377" t="e">
        <f t="shared" si="36"/>
        <v>#DIV/0!</v>
      </c>
    </row>
    <row r="245" spans="1:11" s="359" customFormat="1" ht="12">
      <c r="A245" s="378">
        <v>219</v>
      </c>
      <c r="B245" s="621" t="s">
        <v>1135</v>
      </c>
      <c r="C245" s="378">
        <v>3324.1</v>
      </c>
      <c r="D245" s="384">
        <v>814200</v>
      </c>
      <c r="E245" s="462"/>
      <c r="F245" s="386" t="s">
        <v>639</v>
      </c>
      <c r="G245" s="631"/>
      <c r="H245" s="631"/>
      <c r="I245" s="631"/>
      <c r="J245" s="377" t="e">
        <f t="shared" si="35"/>
        <v>#DIV/0!</v>
      </c>
      <c r="K245" s="377" t="e">
        <f t="shared" si="36"/>
        <v>#DIV/0!</v>
      </c>
    </row>
    <row r="246" spans="1:11" s="359" customFormat="1" ht="12">
      <c r="A246" s="378">
        <v>220</v>
      </c>
      <c r="B246" s="621"/>
      <c r="C246" s="378">
        <v>3313.1</v>
      </c>
      <c r="D246" s="384">
        <v>814300</v>
      </c>
      <c r="E246" s="462"/>
      <c r="F246" s="386" t="s">
        <v>640</v>
      </c>
      <c r="G246" s="633"/>
      <c r="H246" s="631"/>
      <c r="I246" s="631"/>
      <c r="J246" s="377" t="e">
        <f t="shared" si="35"/>
        <v>#DIV/0!</v>
      </c>
      <c r="K246" s="377" t="e">
        <f t="shared" si="36"/>
        <v>#DIV/0!</v>
      </c>
    </row>
    <row r="247" spans="1:11" s="359" customFormat="1" ht="15" customHeight="1">
      <c r="A247" s="378">
        <v>221</v>
      </c>
      <c r="B247" s="621" t="s">
        <v>1172</v>
      </c>
      <c r="C247" s="378">
        <v>3313.1</v>
      </c>
      <c r="D247" s="384">
        <v>814310</v>
      </c>
      <c r="E247" s="462"/>
      <c r="F247" s="398" t="s">
        <v>641</v>
      </c>
      <c r="G247" s="633"/>
      <c r="H247" s="631"/>
      <c r="I247" s="631"/>
      <c r="J247" s="377" t="e">
        <f t="shared" si="35"/>
        <v>#DIV/0!</v>
      </c>
      <c r="K247" s="377" t="e">
        <f t="shared" si="36"/>
        <v>#DIV/0!</v>
      </c>
    </row>
    <row r="248" spans="1:11" s="359" customFormat="1" ht="16.5" customHeight="1">
      <c r="A248" s="378">
        <v>222</v>
      </c>
      <c r="B248" s="621" t="s">
        <v>1135</v>
      </c>
      <c r="C248" s="378">
        <v>3314.1</v>
      </c>
      <c r="D248" s="384">
        <v>814320</v>
      </c>
      <c r="E248" s="462"/>
      <c r="F248" s="398" t="s">
        <v>642</v>
      </c>
      <c r="G248" s="633"/>
      <c r="H248" s="631"/>
      <c r="I248" s="631"/>
      <c r="J248" s="377" t="e">
        <f t="shared" si="35"/>
        <v>#DIV/0!</v>
      </c>
      <c r="K248" s="377" t="e">
        <f t="shared" si="36"/>
        <v>#DIV/0!</v>
      </c>
    </row>
    <row r="249" spans="1:11" s="359" customFormat="1" ht="16.5" customHeight="1">
      <c r="A249" s="378">
        <v>223</v>
      </c>
      <c r="B249" s="621" t="s">
        <v>1135</v>
      </c>
      <c r="C249" s="378">
        <v>3314.1</v>
      </c>
      <c r="D249" s="384">
        <v>814321</v>
      </c>
      <c r="E249" s="462"/>
      <c r="F249" s="398" t="s">
        <v>513</v>
      </c>
      <c r="G249" s="633"/>
      <c r="H249" s="631"/>
      <c r="I249" s="631"/>
      <c r="J249" s="377"/>
      <c r="K249" s="377"/>
    </row>
    <row r="250" spans="1:11" s="359" customFormat="1" ht="16.5" customHeight="1">
      <c r="A250" s="378">
        <v>224</v>
      </c>
      <c r="B250" s="621" t="s">
        <v>1135</v>
      </c>
      <c r="C250" s="378">
        <v>3314.1</v>
      </c>
      <c r="D250" s="384">
        <v>814322</v>
      </c>
      <c r="E250" s="462"/>
      <c r="F250" s="398" t="s">
        <v>643</v>
      </c>
      <c r="G250" s="633"/>
      <c r="H250" s="631"/>
      <c r="I250" s="631"/>
      <c r="J250" s="377"/>
      <c r="K250" s="377"/>
    </row>
    <row r="251" spans="1:11" s="359" customFormat="1" ht="16.5" customHeight="1">
      <c r="A251" s="378">
        <v>225</v>
      </c>
      <c r="B251" s="621" t="s">
        <v>1135</v>
      </c>
      <c r="C251" s="378">
        <v>3314.1</v>
      </c>
      <c r="D251" s="384">
        <v>814323</v>
      </c>
      <c r="E251" s="462"/>
      <c r="F251" s="398" t="s">
        <v>644</v>
      </c>
      <c r="G251" s="633"/>
      <c r="H251" s="631"/>
      <c r="I251" s="631"/>
      <c r="J251" s="377"/>
      <c r="K251" s="377"/>
    </row>
    <row r="252" spans="1:11" s="359" customFormat="1" ht="16.5" customHeight="1">
      <c r="A252" s="378">
        <v>226</v>
      </c>
      <c r="B252" s="621" t="s">
        <v>1135</v>
      </c>
      <c r="C252" s="378">
        <v>3314.1</v>
      </c>
      <c r="D252" s="384">
        <v>814324</v>
      </c>
      <c r="E252" s="462"/>
      <c r="F252" s="398" t="s">
        <v>459</v>
      </c>
      <c r="G252" s="633"/>
      <c r="H252" s="631"/>
      <c r="I252" s="631"/>
      <c r="J252" s="377"/>
      <c r="K252" s="377"/>
    </row>
    <row r="253" spans="1:11" s="359" customFormat="1" ht="16.5" customHeight="1">
      <c r="A253" s="378">
        <v>227</v>
      </c>
      <c r="B253" s="621" t="s">
        <v>1135</v>
      </c>
      <c r="C253" s="378">
        <v>3314.1</v>
      </c>
      <c r="D253" s="384">
        <v>814325</v>
      </c>
      <c r="E253" s="462"/>
      <c r="F253" s="398" t="s">
        <v>460</v>
      </c>
      <c r="G253" s="633"/>
      <c r="H253" s="631"/>
      <c r="I253" s="631"/>
      <c r="J253" s="377"/>
      <c r="K253" s="377"/>
    </row>
    <row r="254" spans="1:11" s="359" customFormat="1" ht="15.75" customHeight="1">
      <c r="A254" s="378">
        <v>228</v>
      </c>
      <c r="B254" s="621" t="s">
        <v>1135</v>
      </c>
      <c r="C254" s="378">
        <v>3314.1</v>
      </c>
      <c r="D254" s="384">
        <v>814330</v>
      </c>
      <c r="E254" s="462"/>
      <c r="F254" s="395" t="s">
        <v>645</v>
      </c>
      <c r="G254" s="643"/>
      <c r="H254" s="644"/>
      <c r="I254" s="644"/>
      <c r="J254" s="377" t="e">
        <f t="shared" si="35"/>
        <v>#DIV/0!</v>
      </c>
      <c r="K254" s="377" t="e">
        <f t="shared" si="36"/>
        <v>#DIV/0!</v>
      </c>
    </row>
    <row r="255" spans="1:11" s="359" customFormat="1" ht="17.25" customHeight="1">
      <c r="A255" s="378">
        <v>229</v>
      </c>
      <c r="B255" s="621"/>
      <c r="C255" s="378"/>
      <c r="D255" s="384"/>
      <c r="E255" s="462"/>
      <c r="F255" s="386" t="s">
        <v>646</v>
      </c>
      <c r="G255" s="631">
        <f>SUM(G256:G258)</f>
        <v>0</v>
      </c>
      <c r="H255" s="631">
        <f t="shared" ref="H255:I255" si="41">SUM(H256:H258)</f>
        <v>0</v>
      </c>
      <c r="I255" s="631">
        <f t="shared" si="41"/>
        <v>0</v>
      </c>
      <c r="J255" s="377" t="e">
        <f t="shared" si="35"/>
        <v>#DIV/0!</v>
      </c>
      <c r="K255" s="377" t="e">
        <f t="shared" si="36"/>
        <v>#DIV/0!</v>
      </c>
    </row>
    <row r="256" spans="1:11" s="359" customFormat="1" ht="12">
      <c r="A256" s="378">
        <v>230</v>
      </c>
      <c r="B256" s="621" t="s">
        <v>1173</v>
      </c>
      <c r="C256" s="378">
        <v>3314.1</v>
      </c>
      <c r="D256" s="384">
        <v>815100</v>
      </c>
      <c r="E256" s="462"/>
      <c r="F256" s="386" t="s">
        <v>638</v>
      </c>
      <c r="G256" s="631"/>
      <c r="H256" s="631"/>
      <c r="I256" s="631"/>
      <c r="J256" s="377" t="e">
        <f t="shared" si="35"/>
        <v>#DIV/0!</v>
      </c>
      <c r="K256" s="377" t="e">
        <f t="shared" si="36"/>
        <v>#DIV/0!</v>
      </c>
    </row>
    <row r="257" spans="1:11" s="359" customFormat="1" ht="12">
      <c r="A257" s="378">
        <v>231</v>
      </c>
      <c r="B257" s="621" t="s">
        <v>1173</v>
      </c>
      <c r="C257" s="378">
        <v>3324.1</v>
      </c>
      <c r="D257" s="384">
        <v>815200</v>
      </c>
      <c r="E257" s="462"/>
      <c r="F257" s="386" t="s">
        <v>639</v>
      </c>
      <c r="G257" s="631"/>
      <c r="H257" s="631"/>
      <c r="I257" s="631"/>
      <c r="J257" s="377" t="e">
        <f t="shared" si="35"/>
        <v>#DIV/0!</v>
      </c>
      <c r="K257" s="377" t="e">
        <f t="shared" si="36"/>
        <v>#DIV/0!</v>
      </c>
    </row>
    <row r="258" spans="1:11" s="359" customFormat="1" ht="12">
      <c r="A258" s="378">
        <v>232</v>
      </c>
      <c r="B258" s="621"/>
      <c r="C258" s="378">
        <v>3313.1</v>
      </c>
      <c r="D258" s="384">
        <v>815300</v>
      </c>
      <c r="E258" s="462"/>
      <c r="F258" s="386" t="s">
        <v>640</v>
      </c>
      <c r="G258" s="633"/>
      <c r="H258" s="631"/>
      <c r="I258" s="631"/>
      <c r="J258" s="377" t="e">
        <f t="shared" si="35"/>
        <v>#DIV/0!</v>
      </c>
      <c r="K258" s="377" t="e">
        <f t="shared" si="36"/>
        <v>#DIV/0!</v>
      </c>
    </row>
    <row r="259" spans="1:11" s="359" customFormat="1" ht="15.75" customHeight="1">
      <c r="A259" s="378">
        <v>233</v>
      </c>
      <c r="B259" s="621" t="s">
        <v>1174</v>
      </c>
      <c r="C259" s="378">
        <v>3313.1</v>
      </c>
      <c r="D259" s="384">
        <v>815310</v>
      </c>
      <c r="E259" s="462"/>
      <c r="F259" s="398" t="s">
        <v>647</v>
      </c>
      <c r="G259" s="633"/>
      <c r="H259" s="631"/>
      <c r="I259" s="631"/>
      <c r="J259" s="377" t="e">
        <f t="shared" si="35"/>
        <v>#DIV/0!</v>
      </c>
      <c r="K259" s="377" t="e">
        <f t="shared" si="36"/>
        <v>#DIV/0!</v>
      </c>
    </row>
    <row r="260" spans="1:11" s="359" customFormat="1" ht="15" customHeight="1">
      <c r="A260" s="378">
        <v>234</v>
      </c>
      <c r="B260" s="621" t="s">
        <v>1173</v>
      </c>
      <c r="C260" s="378">
        <v>3314.1</v>
      </c>
      <c r="D260" s="384">
        <v>815320</v>
      </c>
      <c r="E260" s="462"/>
      <c r="F260" s="398" t="s">
        <v>642</v>
      </c>
      <c r="G260" s="633"/>
      <c r="H260" s="631"/>
      <c r="I260" s="631"/>
      <c r="J260" s="377" t="e">
        <f t="shared" si="35"/>
        <v>#DIV/0!</v>
      </c>
      <c r="K260" s="377" t="e">
        <f t="shared" si="36"/>
        <v>#DIV/0!</v>
      </c>
    </row>
    <row r="261" spans="1:11" s="359" customFormat="1" ht="15" customHeight="1">
      <c r="A261" s="378">
        <v>235</v>
      </c>
      <c r="B261" s="621" t="s">
        <v>1173</v>
      </c>
      <c r="C261" s="378">
        <v>3314.1</v>
      </c>
      <c r="D261" s="384">
        <v>815321</v>
      </c>
      <c r="E261" s="462"/>
      <c r="F261" s="398" t="s">
        <v>513</v>
      </c>
      <c r="G261" s="633"/>
      <c r="H261" s="631"/>
      <c r="I261" s="631"/>
      <c r="J261" s="377"/>
      <c r="K261" s="377"/>
    </row>
    <row r="262" spans="1:11" s="359" customFormat="1" ht="15" customHeight="1">
      <c r="A262" s="378">
        <v>236</v>
      </c>
      <c r="B262" s="621" t="s">
        <v>1173</v>
      </c>
      <c r="C262" s="378">
        <v>3314.1</v>
      </c>
      <c r="D262" s="384">
        <v>815322</v>
      </c>
      <c r="E262" s="462"/>
      <c r="F262" s="398" t="s">
        <v>643</v>
      </c>
      <c r="G262" s="633"/>
      <c r="H262" s="631"/>
      <c r="I262" s="631"/>
      <c r="J262" s="377"/>
      <c r="K262" s="377"/>
    </row>
    <row r="263" spans="1:11" s="359" customFormat="1" ht="15" customHeight="1">
      <c r="A263" s="378">
        <v>237</v>
      </c>
      <c r="B263" s="621" t="s">
        <v>1173</v>
      </c>
      <c r="C263" s="378">
        <v>3314.1</v>
      </c>
      <c r="D263" s="384">
        <v>815323</v>
      </c>
      <c r="E263" s="462"/>
      <c r="F263" s="398" t="s">
        <v>644</v>
      </c>
      <c r="G263" s="633"/>
      <c r="H263" s="631"/>
      <c r="I263" s="631"/>
      <c r="J263" s="377"/>
      <c r="K263" s="377"/>
    </row>
    <row r="264" spans="1:11" s="359" customFormat="1" ht="15" customHeight="1">
      <c r="A264" s="378">
        <v>238</v>
      </c>
      <c r="B264" s="621" t="s">
        <v>1173</v>
      </c>
      <c r="C264" s="378">
        <v>3314.1</v>
      </c>
      <c r="D264" s="384">
        <v>815324</v>
      </c>
      <c r="E264" s="462"/>
      <c r="F264" s="398" t="s">
        <v>459</v>
      </c>
      <c r="G264" s="633"/>
      <c r="H264" s="631"/>
      <c r="I264" s="631"/>
      <c r="J264" s="377"/>
      <c r="K264" s="377"/>
    </row>
    <row r="265" spans="1:11" s="359" customFormat="1" ht="15" customHeight="1">
      <c r="A265" s="378">
        <v>239</v>
      </c>
      <c r="B265" s="621" t="s">
        <v>1173</v>
      </c>
      <c r="C265" s="378">
        <v>3314.1</v>
      </c>
      <c r="D265" s="384">
        <v>815325</v>
      </c>
      <c r="E265" s="462"/>
      <c r="F265" s="398" t="s">
        <v>460</v>
      </c>
      <c r="G265" s="633"/>
      <c r="H265" s="631"/>
      <c r="I265" s="631"/>
      <c r="J265" s="377"/>
      <c r="K265" s="377"/>
    </row>
    <row r="266" spans="1:11" s="359" customFormat="1" ht="15" customHeight="1">
      <c r="A266" s="378">
        <v>240</v>
      </c>
      <c r="B266" s="621" t="s">
        <v>1173</v>
      </c>
      <c r="C266" s="378">
        <v>3314.1</v>
      </c>
      <c r="D266" s="471">
        <v>815330</v>
      </c>
      <c r="E266" s="472"/>
      <c r="F266" s="395" t="s">
        <v>645</v>
      </c>
      <c r="G266" s="633"/>
      <c r="H266" s="631"/>
      <c r="I266" s="631"/>
      <c r="J266" s="377" t="e">
        <f t="shared" si="35"/>
        <v>#DIV/0!</v>
      </c>
      <c r="K266" s="377" t="e">
        <f t="shared" si="36"/>
        <v>#DIV/0!</v>
      </c>
    </row>
    <row r="267" spans="1:11" s="359" customFormat="1" ht="18" customHeight="1">
      <c r="A267" s="378">
        <v>241</v>
      </c>
      <c r="B267" s="621"/>
      <c r="C267" s="374"/>
      <c r="D267" s="428">
        <v>823000</v>
      </c>
      <c r="E267" s="456"/>
      <c r="F267" s="454" t="s">
        <v>648</v>
      </c>
      <c r="G267" s="636">
        <f>SUM(G268+G269+G270+G280+G281+G282)</f>
        <v>0</v>
      </c>
      <c r="H267" s="637">
        <f t="shared" ref="H267:I267" si="42">SUM(H268+H269+H270+H280+H281+H282)</f>
        <v>0</v>
      </c>
      <c r="I267" s="637">
        <f t="shared" si="42"/>
        <v>0</v>
      </c>
      <c r="J267" s="377" t="e">
        <f t="shared" si="35"/>
        <v>#DIV/0!</v>
      </c>
      <c r="K267" s="377" t="e">
        <f t="shared" si="36"/>
        <v>#DIV/0!</v>
      </c>
    </row>
    <row r="268" spans="1:11" s="359" customFormat="1" ht="12">
      <c r="A268" s="378">
        <v>242</v>
      </c>
      <c r="B268" s="621" t="s">
        <v>1135</v>
      </c>
      <c r="C268" s="466">
        <v>3314.2</v>
      </c>
      <c r="D268" s="384">
        <v>823100</v>
      </c>
      <c r="E268" s="462"/>
      <c r="F268" s="386" t="s">
        <v>1036</v>
      </c>
      <c r="G268" s="633"/>
      <c r="H268" s="631"/>
      <c r="I268" s="631"/>
      <c r="J268" s="377" t="e">
        <f t="shared" si="35"/>
        <v>#DIV/0!</v>
      </c>
      <c r="K268" s="377" t="e">
        <f t="shared" si="36"/>
        <v>#DIV/0!</v>
      </c>
    </row>
    <row r="269" spans="1:11" s="359" customFormat="1" ht="12">
      <c r="A269" s="378">
        <v>243</v>
      </c>
      <c r="B269" s="621" t="s">
        <v>1135</v>
      </c>
      <c r="C269" s="466">
        <v>3324.2</v>
      </c>
      <c r="D269" s="384">
        <v>823200</v>
      </c>
      <c r="E269" s="462"/>
      <c r="F269" s="386" t="s">
        <v>1037</v>
      </c>
      <c r="G269" s="633"/>
      <c r="H269" s="631"/>
      <c r="I269" s="631"/>
      <c r="J269" s="377" t="e">
        <f t="shared" si="35"/>
        <v>#DIV/0!</v>
      </c>
      <c r="K269" s="377" t="e">
        <f t="shared" si="36"/>
        <v>#DIV/0!</v>
      </c>
    </row>
    <row r="270" spans="1:11" s="359" customFormat="1" ht="12">
      <c r="A270" s="378">
        <v>244</v>
      </c>
      <c r="B270" s="621"/>
      <c r="C270" s="466"/>
      <c r="D270" s="384">
        <v>823300</v>
      </c>
      <c r="E270" s="462"/>
      <c r="F270" s="386" t="s">
        <v>1038</v>
      </c>
      <c r="G270" s="633"/>
      <c r="H270" s="631"/>
      <c r="I270" s="631"/>
      <c r="J270" s="377" t="e">
        <f t="shared" si="35"/>
        <v>#DIV/0!</v>
      </c>
      <c r="K270" s="377" t="e">
        <f t="shared" si="36"/>
        <v>#DIV/0!</v>
      </c>
    </row>
    <row r="271" spans="1:11" s="359" customFormat="1" ht="15" customHeight="1">
      <c r="A271" s="378">
        <v>245</v>
      </c>
      <c r="B271" s="621" t="s">
        <v>1172</v>
      </c>
      <c r="C271" s="466">
        <v>3313.2</v>
      </c>
      <c r="D271" s="384">
        <v>823311</v>
      </c>
      <c r="E271" s="462"/>
      <c r="F271" s="395" t="s">
        <v>649</v>
      </c>
      <c r="G271" s="633"/>
      <c r="H271" s="631"/>
      <c r="I271" s="631"/>
      <c r="J271" s="377" t="e">
        <f t="shared" si="35"/>
        <v>#DIV/0!</v>
      </c>
      <c r="K271" s="377" t="e">
        <f t="shared" si="36"/>
        <v>#DIV/0!</v>
      </c>
    </row>
    <row r="272" spans="1:11" s="359" customFormat="1" ht="15" customHeight="1">
      <c r="A272" s="378">
        <v>246</v>
      </c>
      <c r="B272" s="621" t="s">
        <v>1172</v>
      </c>
      <c r="C272" s="466">
        <v>3313.2</v>
      </c>
      <c r="D272" s="384">
        <v>823312</v>
      </c>
      <c r="E272" s="462"/>
      <c r="F272" s="395" t="s">
        <v>650</v>
      </c>
      <c r="G272" s="633"/>
      <c r="H272" s="631"/>
      <c r="I272" s="631"/>
      <c r="J272" s="377" t="e">
        <f t="shared" si="35"/>
        <v>#DIV/0!</v>
      </c>
      <c r="K272" s="377" t="e">
        <f t="shared" si="36"/>
        <v>#DIV/0!</v>
      </c>
    </row>
    <row r="273" spans="1:11" s="359" customFormat="1" ht="14.25" customHeight="1">
      <c r="A273" s="378">
        <v>247</v>
      </c>
      <c r="B273" s="621" t="s">
        <v>1135</v>
      </c>
      <c r="C273" s="466">
        <v>3314.2</v>
      </c>
      <c r="D273" s="384">
        <v>823320</v>
      </c>
      <c r="E273" s="462"/>
      <c r="F273" s="395" t="s">
        <v>651</v>
      </c>
      <c r="G273" s="633"/>
      <c r="H273" s="631"/>
      <c r="I273" s="631"/>
      <c r="J273" s="377" t="e">
        <f t="shared" si="35"/>
        <v>#DIV/0!</v>
      </c>
      <c r="K273" s="377" t="e">
        <f t="shared" si="36"/>
        <v>#DIV/0!</v>
      </c>
    </row>
    <row r="274" spans="1:11" s="359" customFormat="1" ht="14.25" customHeight="1">
      <c r="A274" s="378">
        <v>248</v>
      </c>
      <c r="B274" s="621" t="s">
        <v>1135</v>
      </c>
      <c r="C274" s="466">
        <v>3314.2</v>
      </c>
      <c r="D274" s="384">
        <v>823321</v>
      </c>
      <c r="E274" s="462"/>
      <c r="F274" s="398" t="s">
        <v>513</v>
      </c>
      <c r="G274" s="633"/>
      <c r="H274" s="631"/>
      <c r="I274" s="631"/>
      <c r="J274" s="377"/>
      <c r="K274" s="377"/>
    </row>
    <row r="275" spans="1:11" s="359" customFormat="1" ht="14.25" customHeight="1">
      <c r="A275" s="378">
        <v>249</v>
      </c>
      <c r="B275" s="621" t="s">
        <v>1135</v>
      </c>
      <c r="C275" s="466">
        <v>3314.2</v>
      </c>
      <c r="D275" s="384">
        <v>823322</v>
      </c>
      <c r="E275" s="462"/>
      <c r="F275" s="398" t="s">
        <v>643</v>
      </c>
      <c r="G275" s="633"/>
      <c r="H275" s="631"/>
      <c r="I275" s="631"/>
      <c r="J275" s="377"/>
      <c r="K275" s="377"/>
    </row>
    <row r="276" spans="1:11" s="359" customFormat="1" ht="14.25" customHeight="1">
      <c r="A276" s="378">
        <v>250</v>
      </c>
      <c r="B276" s="621" t="s">
        <v>1135</v>
      </c>
      <c r="C276" s="466">
        <v>3314.2</v>
      </c>
      <c r="D276" s="384">
        <v>823323</v>
      </c>
      <c r="E276" s="462"/>
      <c r="F276" s="398" t="s">
        <v>644</v>
      </c>
      <c r="G276" s="633"/>
      <c r="H276" s="631"/>
      <c r="I276" s="631"/>
      <c r="J276" s="377"/>
      <c r="K276" s="377"/>
    </row>
    <row r="277" spans="1:11" s="359" customFormat="1" ht="14.25" customHeight="1">
      <c r="A277" s="378">
        <v>251</v>
      </c>
      <c r="B277" s="621" t="s">
        <v>1135</v>
      </c>
      <c r="C277" s="466">
        <v>3314.2</v>
      </c>
      <c r="D277" s="384">
        <v>823324</v>
      </c>
      <c r="E277" s="462"/>
      <c r="F277" s="398" t="s">
        <v>459</v>
      </c>
      <c r="G277" s="633"/>
      <c r="H277" s="631"/>
      <c r="I277" s="631"/>
      <c r="J277" s="377"/>
      <c r="K277" s="377"/>
    </row>
    <row r="278" spans="1:11" s="359" customFormat="1" ht="14.25" customHeight="1">
      <c r="A278" s="378">
        <v>252</v>
      </c>
      <c r="B278" s="621" t="s">
        <v>1135</v>
      </c>
      <c r="C278" s="466">
        <v>3314.2</v>
      </c>
      <c r="D278" s="384">
        <v>823325</v>
      </c>
      <c r="E278" s="462"/>
      <c r="F278" s="398" t="s">
        <v>460</v>
      </c>
      <c r="G278" s="633"/>
      <c r="H278" s="631"/>
      <c r="I278" s="631"/>
      <c r="J278" s="377"/>
      <c r="K278" s="377"/>
    </row>
    <row r="279" spans="1:11" s="359" customFormat="1" ht="14.25" customHeight="1">
      <c r="A279" s="378">
        <v>253</v>
      </c>
      <c r="B279" s="621" t="s">
        <v>1135</v>
      </c>
      <c r="C279" s="466">
        <v>3314.2</v>
      </c>
      <c r="D279" s="384">
        <v>823330</v>
      </c>
      <c r="E279" s="462"/>
      <c r="F279" s="395" t="s">
        <v>652</v>
      </c>
      <c r="G279" s="633"/>
      <c r="H279" s="631"/>
      <c r="I279" s="631"/>
      <c r="J279" s="377" t="e">
        <f t="shared" si="35"/>
        <v>#DIV/0!</v>
      </c>
      <c r="K279" s="377" t="e">
        <f t="shared" si="36"/>
        <v>#DIV/0!</v>
      </c>
    </row>
    <row r="280" spans="1:11" s="359" customFormat="1" ht="12">
      <c r="A280" s="378">
        <v>254</v>
      </c>
      <c r="B280" s="621" t="s">
        <v>1135</v>
      </c>
      <c r="C280" s="466">
        <v>3318.2</v>
      </c>
      <c r="D280" s="384">
        <v>823400</v>
      </c>
      <c r="E280" s="462"/>
      <c r="F280" s="386" t="s">
        <v>653</v>
      </c>
      <c r="G280" s="633"/>
      <c r="H280" s="631"/>
      <c r="I280" s="631"/>
      <c r="J280" s="377" t="e">
        <f t="shared" si="35"/>
        <v>#DIV/0!</v>
      </c>
      <c r="K280" s="377" t="e">
        <f t="shared" si="36"/>
        <v>#DIV/0!</v>
      </c>
    </row>
    <row r="281" spans="1:11" s="359" customFormat="1" ht="12">
      <c r="A281" s="378">
        <v>255</v>
      </c>
      <c r="B281" s="621" t="s">
        <v>1135</v>
      </c>
      <c r="C281" s="466">
        <v>3318.2</v>
      </c>
      <c r="D281" s="384">
        <v>823500</v>
      </c>
      <c r="E281" s="462"/>
      <c r="F281" s="386" t="s">
        <v>654</v>
      </c>
      <c r="G281" s="633"/>
      <c r="H281" s="631"/>
      <c r="I281" s="631"/>
      <c r="J281" s="377" t="e">
        <f t="shared" si="35"/>
        <v>#DIV/0!</v>
      </c>
      <c r="K281" s="377" t="e">
        <f t="shared" si="36"/>
        <v>#DIV/0!</v>
      </c>
    </row>
    <row r="282" spans="1:11" s="359" customFormat="1" ht="12">
      <c r="A282" s="378">
        <v>256</v>
      </c>
      <c r="B282" s="621" t="s">
        <v>1175</v>
      </c>
      <c r="C282" s="466"/>
      <c r="D282" s="384">
        <v>823600</v>
      </c>
      <c r="E282" s="462"/>
      <c r="F282" s="386" t="s">
        <v>1041</v>
      </c>
      <c r="G282" s="633"/>
      <c r="H282" s="631"/>
      <c r="I282" s="631"/>
      <c r="J282" s="377"/>
      <c r="K282" s="377"/>
    </row>
    <row r="283" spans="1:11" s="359" customFormat="1" ht="26.25" customHeight="1">
      <c r="A283" s="457">
        <v>257</v>
      </c>
      <c r="B283" s="457"/>
      <c r="C283" s="457">
        <v>33</v>
      </c>
      <c r="D283" s="457"/>
      <c r="E283" s="468" t="s">
        <v>655</v>
      </c>
      <c r="F283" s="457" t="s">
        <v>656</v>
      </c>
      <c r="G283" s="645">
        <f>SUM(G242-G267)</f>
        <v>0</v>
      </c>
      <c r="H283" s="645">
        <f t="shared" ref="H283:I283" si="43">SUM(H242-H267)</f>
        <v>0</v>
      </c>
      <c r="I283" s="645">
        <f t="shared" si="43"/>
        <v>0</v>
      </c>
      <c r="J283" s="377" t="e">
        <f t="shared" si="35"/>
        <v>#DIV/0!</v>
      </c>
      <c r="K283" s="377" t="e">
        <f t="shared" si="36"/>
        <v>#DIV/0!</v>
      </c>
    </row>
    <row r="284" spans="1:11" s="359" customFormat="1" ht="27" customHeight="1">
      <c r="A284" s="457">
        <v>258</v>
      </c>
      <c r="B284" s="457"/>
      <c r="C284" s="457"/>
      <c r="D284" s="457"/>
      <c r="E284" s="473"/>
      <c r="F284" s="474" t="s">
        <v>657</v>
      </c>
      <c r="G284" s="645">
        <f>SUM(G216+G240+G283)</f>
        <v>0</v>
      </c>
      <c r="H284" s="645">
        <f t="shared" ref="H284:I284" si="44">SUM(H216+H240+H283)</f>
        <v>0</v>
      </c>
      <c r="I284" s="645">
        <f t="shared" si="44"/>
        <v>0</v>
      </c>
      <c r="J284" s="377" t="e">
        <f t="shared" si="35"/>
        <v>#DIV/0!</v>
      </c>
      <c r="K284" s="377" t="e">
        <f t="shared" si="36"/>
        <v>#DIV/0!</v>
      </c>
    </row>
    <row r="285" spans="1:11" s="359" customFormat="1" ht="20.25" customHeight="1">
      <c r="A285" s="475"/>
      <c r="B285" s="475"/>
      <c r="C285" s="476"/>
      <c r="D285" s="477"/>
      <c r="E285" s="478"/>
      <c r="F285" s="656" t="s">
        <v>1181</v>
      </c>
      <c r="G285" s="479"/>
      <c r="H285" s="480"/>
      <c r="I285" s="480"/>
      <c r="J285" s="481"/>
      <c r="K285" s="481"/>
    </row>
    <row r="286" spans="1:11" s="359" customFormat="1" ht="12">
      <c r="A286" s="482" t="s">
        <v>658</v>
      </c>
      <c r="B286" s="482"/>
      <c r="C286" s="483"/>
      <c r="D286" s="484"/>
      <c r="E286" s="485"/>
      <c r="F286" s="485"/>
      <c r="G286" s="479"/>
      <c r="H286" s="480"/>
      <c r="I286" s="480"/>
      <c r="J286" s="481"/>
      <c r="K286" s="481"/>
    </row>
    <row r="287" spans="1:11" s="359" customFormat="1" ht="49.5" customHeight="1">
      <c r="A287" s="646" t="s">
        <v>659</v>
      </c>
      <c r="B287" s="647" t="s">
        <v>1176</v>
      </c>
      <c r="C287" s="647" t="s">
        <v>660</v>
      </c>
      <c r="D287" s="648" t="s">
        <v>661</v>
      </c>
      <c r="E287" s="486" t="s">
        <v>662</v>
      </c>
      <c r="F287" s="487" t="s">
        <v>662</v>
      </c>
      <c r="G287" s="488" t="s">
        <v>663</v>
      </c>
      <c r="H287" s="489" t="s">
        <v>664</v>
      </c>
      <c r="I287" s="85"/>
      <c r="J287" s="85"/>
      <c r="K287" s="85"/>
    </row>
    <row r="288" spans="1:11">
      <c r="A288" s="649">
        <v>1</v>
      </c>
      <c r="B288" s="650"/>
      <c r="C288" s="650"/>
      <c r="D288" s="651">
        <v>100000</v>
      </c>
      <c r="E288" s="490" t="s">
        <v>665</v>
      </c>
      <c r="F288" s="491" t="s">
        <v>665</v>
      </c>
      <c r="G288" s="557"/>
      <c r="H288" s="558"/>
    </row>
    <row r="289" spans="1:8">
      <c r="A289" s="649">
        <v>2</v>
      </c>
      <c r="B289" s="650" t="s">
        <v>1177</v>
      </c>
      <c r="C289" s="650">
        <v>6212</v>
      </c>
      <c r="D289" s="652">
        <v>110000</v>
      </c>
      <c r="E289" s="490" t="s">
        <v>666</v>
      </c>
      <c r="F289" s="491" t="s">
        <v>667</v>
      </c>
      <c r="G289" s="557"/>
      <c r="H289" s="558"/>
    </row>
    <row r="290" spans="1:8">
      <c r="A290" s="649">
        <v>3</v>
      </c>
      <c r="B290" s="650" t="s">
        <v>1178</v>
      </c>
      <c r="C290" s="650">
        <v>6213</v>
      </c>
      <c r="D290" s="652">
        <v>120000</v>
      </c>
      <c r="E290" s="490" t="s">
        <v>668</v>
      </c>
      <c r="F290" s="491" t="s">
        <v>668</v>
      </c>
      <c r="G290" s="557"/>
      <c r="H290" s="558"/>
    </row>
    <row r="291" spans="1:8">
      <c r="A291" s="649">
        <v>4</v>
      </c>
      <c r="B291" s="650" t="s">
        <v>1179</v>
      </c>
      <c r="C291" s="650">
        <v>6218</v>
      </c>
      <c r="D291" s="652">
        <v>130000</v>
      </c>
      <c r="E291" s="490" t="s">
        <v>669</v>
      </c>
      <c r="F291" s="491" t="s">
        <v>669</v>
      </c>
      <c r="G291" s="557"/>
      <c r="H291" s="558"/>
    </row>
    <row r="292" spans="1:8">
      <c r="A292" s="649">
        <v>5</v>
      </c>
      <c r="B292" s="650" t="s">
        <v>1180</v>
      </c>
      <c r="C292" s="650">
        <v>6213</v>
      </c>
      <c r="D292" s="652">
        <v>140000</v>
      </c>
      <c r="E292" s="490" t="s">
        <v>670</v>
      </c>
      <c r="F292" s="491" t="s">
        <v>670</v>
      </c>
      <c r="G292" s="557"/>
      <c r="H292" s="558"/>
    </row>
    <row r="293" spans="1:8">
      <c r="A293" s="653">
        <v>6</v>
      </c>
      <c r="B293" s="654"/>
      <c r="C293" s="655"/>
      <c r="D293" s="651">
        <v>300000</v>
      </c>
      <c r="E293" s="490" t="s">
        <v>671</v>
      </c>
      <c r="F293" s="491" t="s">
        <v>671</v>
      </c>
      <c r="G293" s="557"/>
      <c r="H293" s="558"/>
    </row>
    <row r="294" spans="1:8">
      <c r="A294" s="653">
        <v>7</v>
      </c>
      <c r="B294" s="654"/>
      <c r="C294" s="655"/>
      <c r="D294" s="651">
        <v>400000</v>
      </c>
      <c r="E294" s="490" t="s">
        <v>672</v>
      </c>
      <c r="F294" s="491" t="s">
        <v>672</v>
      </c>
      <c r="G294" s="557"/>
      <c r="H294" s="558"/>
    </row>
    <row r="295" spans="1:8" s="85" customFormat="1">
      <c r="A295" s="475"/>
      <c r="B295" s="475"/>
      <c r="C295" s="475"/>
      <c r="D295" s="492"/>
      <c r="E295" s="493"/>
      <c r="F295" s="494"/>
      <c r="G295" s="495"/>
    </row>
    <row r="296" spans="1:8" s="85" customFormat="1">
      <c r="A296" s="475"/>
      <c r="B296" s="475"/>
      <c r="C296" s="475"/>
      <c r="D296" s="492"/>
      <c r="E296" s="493"/>
      <c r="F296" s="494"/>
      <c r="G296" s="495"/>
    </row>
    <row r="297" spans="1:8" s="85" customFormat="1">
      <c r="A297" s="475"/>
      <c r="B297" s="475"/>
      <c r="C297" s="475"/>
      <c r="D297" s="492"/>
      <c r="E297" s="493"/>
      <c r="F297" s="494"/>
      <c r="G297" s="495"/>
    </row>
    <row r="298" spans="1:8" s="85" customFormat="1">
      <c r="A298" s="475"/>
      <c r="B298" s="475"/>
      <c r="C298" s="475"/>
      <c r="D298" s="492"/>
      <c r="E298" s="493"/>
      <c r="F298" s="494"/>
      <c r="G298" s="495"/>
    </row>
    <row r="299" spans="1:8" s="85" customFormat="1">
      <c r="A299" s="475"/>
      <c r="B299" s="475"/>
      <c r="C299" s="475"/>
      <c r="D299" s="492"/>
      <c r="E299" s="493"/>
      <c r="F299" s="494"/>
      <c r="G299" s="495"/>
    </row>
    <row r="300" spans="1:8" s="85" customFormat="1">
      <c r="A300" s="475"/>
      <c r="B300" s="475"/>
      <c r="C300" s="475"/>
      <c r="D300" s="484"/>
      <c r="E300" s="493"/>
      <c r="F300" s="494"/>
      <c r="G300" s="495"/>
    </row>
    <row r="301" spans="1:8" s="85" customFormat="1">
      <c r="A301" s="475"/>
      <c r="B301" s="475"/>
      <c r="C301" s="475"/>
      <c r="D301" s="484"/>
      <c r="E301" s="493"/>
      <c r="F301" s="494"/>
      <c r="G301" s="495"/>
    </row>
    <row r="302" spans="1:8" s="85" customFormat="1">
      <c r="A302" s="475"/>
      <c r="B302" s="475"/>
      <c r="C302" s="475"/>
      <c r="D302" s="484"/>
      <c r="E302" s="493"/>
      <c r="F302" s="494"/>
      <c r="G302" s="495"/>
    </row>
    <row r="303" spans="1:8">
      <c r="E303" s="496"/>
      <c r="F303" s="496"/>
      <c r="G303" s="495"/>
      <c r="H303" s="85"/>
    </row>
    <row r="304" spans="1:8">
      <c r="E304" s="496"/>
      <c r="F304" s="496"/>
      <c r="G304" s="495"/>
      <c r="H304" s="85"/>
    </row>
    <row r="305" spans="5:8">
      <c r="E305" s="496"/>
      <c r="F305" s="496"/>
      <c r="G305" s="495"/>
      <c r="H305" s="85"/>
    </row>
    <row r="306" spans="5:8">
      <c r="E306" s="496"/>
      <c r="F306" s="496"/>
      <c r="G306" s="495"/>
      <c r="H306" s="85"/>
    </row>
    <row r="307" spans="5:8">
      <c r="E307" s="496"/>
      <c r="F307" s="496"/>
      <c r="G307" s="495"/>
      <c r="H307" s="85"/>
    </row>
    <row r="308" spans="5:8">
      <c r="E308" s="496"/>
      <c r="F308" s="496"/>
      <c r="G308" s="495"/>
      <c r="H308" s="85"/>
    </row>
    <row r="309" spans="5:8">
      <c r="E309" s="496"/>
      <c r="F309" s="496"/>
      <c r="G309" s="495"/>
      <c r="H309" s="85"/>
    </row>
    <row r="310" spans="5:8">
      <c r="E310" s="496"/>
      <c r="F310" s="496"/>
      <c r="G310" s="495"/>
      <c r="H310" s="85"/>
    </row>
    <row r="311" spans="5:8">
      <c r="E311" s="496"/>
      <c r="F311" s="496"/>
      <c r="G311" s="495"/>
      <c r="H311" s="85"/>
    </row>
    <row r="312" spans="5:8">
      <c r="E312" s="496"/>
      <c r="F312" s="496"/>
      <c r="G312" s="495"/>
      <c r="H312" s="85"/>
    </row>
    <row r="313" spans="5:8">
      <c r="E313" s="496"/>
      <c r="F313" s="496"/>
      <c r="G313" s="495"/>
      <c r="H313" s="85"/>
    </row>
    <row r="314" spans="5:8">
      <c r="E314" s="496"/>
      <c r="F314" s="496"/>
      <c r="G314" s="389"/>
    </row>
    <row r="315" spans="5:8">
      <c r="E315" s="496"/>
      <c r="F315" s="496"/>
      <c r="G315" s="389"/>
    </row>
    <row r="316" spans="5:8">
      <c r="E316" s="496"/>
      <c r="F316" s="496"/>
      <c r="G316" s="389"/>
    </row>
    <row r="317" spans="5:8">
      <c r="E317" s="496"/>
      <c r="F317" s="496"/>
      <c r="G317" s="389"/>
    </row>
    <row r="318" spans="5:8">
      <c r="E318" s="496"/>
      <c r="F318" s="496"/>
      <c r="G318" s="389"/>
    </row>
    <row r="319" spans="5:8">
      <c r="E319" s="496"/>
      <c r="F319" s="496"/>
      <c r="G319" s="389"/>
    </row>
    <row r="320" spans="5:8">
      <c r="E320" s="496"/>
      <c r="F320" s="496"/>
      <c r="G320" s="389"/>
    </row>
    <row r="321" spans="5:7">
      <c r="E321" s="496"/>
      <c r="F321" s="496"/>
      <c r="G321" s="389"/>
    </row>
    <row r="322" spans="5:7">
      <c r="E322" s="496"/>
      <c r="F322" s="496"/>
      <c r="G322" s="389"/>
    </row>
    <row r="323" spans="5:7">
      <c r="E323" s="496"/>
      <c r="F323" s="496"/>
      <c r="G323" s="389"/>
    </row>
    <row r="324" spans="5:7">
      <c r="E324" s="496"/>
      <c r="F324" s="496"/>
      <c r="G324" s="389"/>
    </row>
    <row r="325" spans="5:7">
      <c r="E325" s="496"/>
      <c r="F325" s="496"/>
      <c r="G325" s="389"/>
    </row>
    <row r="326" spans="5:7">
      <c r="E326" s="496"/>
      <c r="F326" s="496"/>
      <c r="G326" s="389"/>
    </row>
    <row r="327" spans="5:7">
      <c r="E327" s="496"/>
      <c r="F327" s="496"/>
      <c r="G327" s="389"/>
    </row>
    <row r="328" spans="5:7">
      <c r="E328" s="496"/>
      <c r="F328" s="496"/>
      <c r="G328" s="389"/>
    </row>
    <row r="329" spans="5:7">
      <c r="E329" s="496"/>
      <c r="F329" s="496"/>
      <c r="G329" s="389"/>
    </row>
    <row r="330" spans="5:7">
      <c r="E330" s="496"/>
      <c r="F330" s="496"/>
      <c r="G330" s="389"/>
    </row>
    <row r="331" spans="5:7">
      <c r="E331" s="389"/>
      <c r="F331" s="389"/>
      <c r="G331" s="389"/>
    </row>
    <row r="332" spans="5:7" ht="26.25" customHeight="1">
      <c r="E332" s="389"/>
      <c r="F332" s="389"/>
      <c r="G332" s="389"/>
    </row>
    <row r="333" spans="5:7" ht="26.25" customHeight="1">
      <c r="E333" s="389"/>
      <c r="F333" s="389"/>
      <c r="G333" s="389"/>
    </row>
    <row r="334" spans="5:7" ht="26.25" customHeight="1">
      <c r="E334" s="389"/>
      <c r="F334" s="389"/>
      <c r="G334" s="389"/>
    </row>
    <row r="335" spans="5:7" ht="26.25" customHeight="1">
      <c r="E335" s="389"/>
      <c r="F335" s="389"/>
      <c r="G335" s="389"/>
    </row>
    <row r="336" spans="5:7" ht="26.25" customHeight="1">
      <c r="E336" s="389"/>
      <c r="F336" s="389"/>
      <c r="G336" s="389"/>
    </row>
    <row r="337" spans="5:7" ht="26.25" customHeight="1">
      <c r="E337" s="389"/>
      <c r="F337" s="389"/>
      <c r="G337" s="389"/>
    </row>
    <row r="338" spans="5:7" ht="26.25" customHeight="1">
      <c r="E338" s="389"/>
      <c r="F338" s="389"/>
      <c r="G338" s="389"/>
    </row>
    <row r="339" spans="5:7" ht="26.25" customHeight="1">
      <c r="E339" s="389"/>
      <c r="F339" s="389"/>
      <c r="G339" s="389"/>
    </row>
    <row r="340" spans="5:7" ht="26.25" customHeight="1">
      <c r="E340" s="389"/>
      <c r="F340" s="389"/>
      <c r="G340" s="389"/>
    </row>
    <row r="341" spans="5:7" ht="26.25" customHeight="1">
      <c r="E341" s="389"/>
      <c r="F341" s="389"/>
      <c r="G341" s="389"/>
    </row>
    <row r="342" spans="5:7" ht="26.25" customHeight="1">
      <c r="E342" s="389"/>
      <c r="F342" s="389"/>
      <c r="G342" s="389"/>
    </row>
    <row r="343" spans="5:7" ht="26.25" customHeight="1">
      <c r="E343" s="389"/>
      <c r="F343" s="389"/>
      <c r="G343" s="389"/>
    </row>
    <row r="344" spans="5:7" ht="26.25" customHeight="1">
      <c r="E344" s="389"/>
      <c r="F344" s="389"/>
      <c r="G344" s="389"/>
    </row>
    <row r="345" spans="5:7" ht="26.25" customHeight="1">
      <c r="E345" s="389"/>
      <c r="F345" s="389"/>
      <c r="G345" s="389"/>
    </row>
    <row r="346" spans="5:7" ht="26.25" customHeight="1">
      <c r="E346" s="389"/>
      <c r="F346" s="389"/>
      <c r="G346" s="389"/>
    </row>
    <row r="347" spans="5:7" ht="26.25" customHeight="1">
      <c r="E347" s="389"/>
      <c r="F347" s="389"/>
      <c r="G347" s="389"/>
    </row>
    <row r="348" spans="5:7" ht="26.25" customHeight="1">
      <c r="E348" s="389"/>
      <c r="F348" s="389"/>
      <c r="G348" s="389"/>
    </row>
    <row r="349" spans="5:7" ht="26.25" customHeight="1">
      <c r="E349" s="389"/>
      <c r="F349" s="389"/>
      <c r="G349" s="389"/>
    </row>
    <row r="350" spans="5:7" ht="26.25" customHeight="1">
      <c r="E350" s="389"/>
      <c r="F350" s="389"/>
      <c r="G350" s="389"/>
    </row>
    <row r="351" spans="5:7" ht="26.25" customHeight="1">
      <c r="E351" s="389"/>
      <c r="F351" s="389"/>
      <c r="G351" s="389"/>
    </row>
    <row r="352" spans="5:7" ht="26.25" customHeight="1">
      <c r="F352" s="389"/>
    </row>
    <row r="353" spans="6:6" ht="26.25" customHeight="1">
      <c r="F353" s="389"/>
    </row>
    <row r="354" spans="6:6" ht="26.25" customHeight="1">
      <c r="F354" s="389"/>
    </row>
    <row r="355" spans="6:6" ht="26.25" customHeight="1">
      <c r="F355" s="389"/>
    </row>
    <row r="356" spans="6:6" ht="26.25" customHeight="1">
      <c r="F356" s="389"/>
    </row>
    <row r="357" spans="6:6" ht="26.25" customHeight="1">
      <c r="F357" s="389"/>
    </row>
    <row r="358" spans="6:6" ht="26.25" customHeight="1">
      <c r="F358" s="389"/>
    </row>
    <row r="359" spans="6:6">
      <c r="F359" s="389"/>
    </row>
    <row r="360" spans="6:6">
      <c r="F360" s="389"/>
    </row>
    <row r="361" spans="6:6">
      <c r="F361" s="389"/>
    </row>
    <row r="362" spans="6:6">
      <c r="F362" s="389"/>
    </row>
    <row r="363" spans="6:6">
      <c r="F363" s="389"/>
    </row>
    <row r="364" spans="6:6">
      <c r="F364" s="389"/>
    </row>
    <row r="365" spans="6:6">
      <c r="F365" s="389"/>
    </row>
    <row r="366" spans="6:6">
      <c r="F366" s="389"/>
    </row>
    <row r="367" spans="6:6">
      <c r="F367" s="389"/>
    </row>
    <row r="368" spans="6:6">
      <c r="F368" s="389"/>
    </row>
    <row r="369" spans="6:6">
      <c r="F369" s="389"/>
    </row>
    <row r="370" spans="6:6">
      <c r="F370" s="389"/>
    </row>
    <row r="371" spans="6:6">
      <c r="F371" s="389"/>
    </row>
    <row r="372" spans="6:6">
      <c r="F372" s="389"/>
    </row>
    <row r="373" spans="6:6">
      <c r="F373" s="389"/>
    </row>
    <row r="374" spans="6:6">
      <c r="F374" s="389"/>
    </row>
    <row r="375" spans="6:6">
      <c r="F375" s="389"/>
    </row>
    <row r="376" spans="6:6">
      <c r="F376" s="389"/>
    </row>
    <row r="377" spans="6:6">
      <c r="F377" s="389"/>
    </row>
    <row r="378" spans="6:6">
      <c r="F378" s="389"/>
    </row>
    <row r="379" spans="6:6">
      <c r="F379" s="389"/>
    </row>
    <row r="380" spans="6:6">
      <c r="F380" s="389"/>
    </row>
    <row r="381" spans="6:6">
      <c r="F381" s="389"/>
    </row>
    <row r="382" spans="6:6">
      <c r="F382" s="389"/>
    </row>
    <row r="383" spans="6:6">
      <c r="F383" s="389"/>
    </row>
    <row r="384" spans="6:6">
      <c r="F384" s="389"/>
    </row>
    <row r="385" spans="6:6">
      <c r="F385" s="389"/>
    </row>
    <row r="386" spans="6:6">
      <c r="F386" s="389"/>
    </row>
    <row r="387" spans="6:6">
      <c r="F387" s="389"/>
    </row>
    <row r="388" spans="6:6">
      <c r="F388" s="389"/>
    </row>
    <row r="389" spans="6:6">
      <c r="F389" s="389"/>
    </row>
    <row r="390" spans="6:6">
      <c r="F390" s="389"/>
    </row>
    <row r="391" spans="6:6">
      <c r="F391" s="389"/>
    </row>
    <row r="392" spans="6:6">
      <c r="F392" s="389"/>
    </row>
    <row r="393" spans="6:6">
      <c r="F393" s="389"/>
    </row>
    <row r="394" spans="6:6">
      <c r="F394" s="389"/>
    </row>
    <row r="395" spans="6:6">
      <c r="F395" s="389"/>
    </row>
    <row r="396" spans="6:6">
      <c r="F396" s="389"/>
    </row>
    <row r="397" spans="6:6">
      <c r="F397" s="389"/>
    </row>
    <row r="398" spans="6:6">
      <c r="F398" s="389"/>
    </row>
    <row r="399" spans="6:6">
      <c r="F399" s="389"/>
    </row>
    <row r="400" spans="6:6">
      <c r="F400" s="389"/>
    </row>
    <row r="401" spans="6:6">
      <c r="F401" s="389"/>
    </row>
    <row r="402" spans="6:6">
      <c r="F402" s="389"/>
    </row>
    <row r="403" spans="6:6">
      <c r="F403" s="389"/>
    </row>
    <row r="404" spans="6:6">
      <c r="F404" s="389"/>
    </row>
    <row r="405" spans="6:6">
      <c r="F405" s="389"/>
    </row>
    <row r="406" spans="6:6">
      <c r="F406" s="389"/>
    </row>
    <row r="407" spans="6:6">
      <c r="F407" s="389"/>
    </row>
    <row r="408" spans="6:6">
      <c r="F408" s="389"/>
    </row>
    <row r="409" spans="6:6">
      <c r="F409" s="389"/>
    </row>
    <row r="410" spans="6:6">
      <c r="F410" s="389"/>
    </row>
    <row r="411" spans="6:6">
      <c r="F411" s="389"/>
    </row>
    <row r="412" spans="6:6">
      <c r="F412" s="389"/>
    </row>
    <row r="413" spans="6:6">
      <c r="F413" s="389"/>
    </row>
    <row r="414" spans="6:6">
      <c r="F414" s="389"/>
    </row>
    <row r="415" spans="6:6">
      <c r="F415" s="389"/>
    </row>
    <row r="416" spans="6:6">
      <c r="F416" s="389"/>
    </row>
  </sheetData>
  <mergeCells count="1">
    <mergeCell ref="A21:K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copies="4" r:id="rId1"/>
  <rowBreaks count="2" manualBreakCount="2">
    <brk id="248" max="9" man="1"/>
    <brk id="2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38"/>
  <sheetViews>
    <sheetView view="pageBreakPreview" topLeftCell="B16" zoomScaleNormal="100" zoomScaleSheetLayoutView="100" workbookViewId="0">
      <selection activeCell="I26" sqref="I26"/>
    </sheetView>
  </sheetViews>
  <sheetFormatPr defaultRowHeight="12.75"/>
  <cols>
    <col min="1" max="1" width="4.28515625" style="568" customWidth="1"/>
    <col min="2" max="2" width="36.7109375" style="568" customWidth="1"/>
    <col min="3" max="3" width="26.42578125" style="577" customWidth="1"/>
    <col min="4" max="4" width="15.28515625" style="568" customWidth="1"/>
    <col min="5" max="5" width="15.42578125" style="568" customWidth="1"/>
    <col min="6" max="6" width="16.140625" style="568" customWidth="1"/>
    <col min="7" max="16384" width="9.140625" style="568"/>
  </cols>
  <sheetData>
    <row r="1" spans="1:8">
      <c r="A1" s="577" t="s">
        <v>742</v>
      </c>
      <c r="B1" s="594"/>
    </row>
    <row r="2" spans="1:8">
      <c r="A2" s="577" t="s">
        <v>743</v>
      </c>
      <c r="B2" s="594"/>
      <c r="D2" s="568" t="s">
        <v>895</v>
      </c>
      <c r="F2" s="596"/>
      <c r="G2" s="597"/>
      <c r="H2" s="569"/>
    </row>
    <row r="3" spans="1:8">
      <c r="A3" s="577"/>
      <c r="B3" s="594"/>
      <c r="D3" s="568" t="s">
        <v>896</v>
      </c>
      <c r="E3" s="574"/>
      <c r="F3" s="596"/>
      <c r="G3" s="597"/>
      <c r="H3" s="569"/>
    </row>
    <row r="4" spans="1:8">
      <c r="A4" s="577" t="s">
        <v>673</v>
      </c>
      <c r="B4" s="594"/>
      <c r="F4" s="596"/>
      <c r="G4" s="597"/>
      <c r="H4" s="569"/>
    </row>
    <row r="5" spans="1:8">
      <c r="A5" s="570"/>
      <c r="B5" s="598"/>
      <c r="D5" s="568" t="s">
        <v>897</v>
      </c>
      <c r="E5" s="572"/>
      <c r="F5" s="596"/>
      <c r="G5" s="597"/>
      <c r="H5" s="569"/>
    </row>
    <row r="6" spans="1:8">
      <c r="A6" s="576" t="s">
        <v>724</v>
      </c>
      <c r="B6" s="598"/>
      <c r="D6" s="572"/>
      <c r="F6" s="571"/>
      <c r="G6" s="571"/>
      <c r="H6" s="569"/>
    </row>
    <row r="7" spans="1:8">
      <c r="A7" s="576"/>
      <c r="B7" s="598"/>
      <c r="D7" s="568" t="s">
        <v>898</v>
      </c>
      <c r="E7" s="572"/>
      <c r="F7" s="575"/>
      <c r="G7" s="571"/>
      <c r="H7" s="569"/>
    </row>
    <row r="8" spans="1:8">
      <c r="A8" s="576"/>
      <c r="B8" s="598"/>
      <c r="F8" s="575"/>
      <c r="G8" s="571"/>
      <c r="H8" s="569"/>
    </row>
    <row r="9" spans="1:8" ht="12.2" customHeight="1">
      <c r="A9" s="576" t="s">
        <v>1197</v>
      </c>
      <c r="B9" s="599"/>
      <c r="C9" s="600"/>
      <c r="E9" s="572"/>
      <c r="F9" s="571"/>
      <c r="G9" s="571"/>
      <c r="H9" s="571"/>
    </row>
    <row r="10" spans="1:8">
      <c r="A10" s="576"/>
      <c r="B10" s="599"/>
      <c r="C10" s="600"/>
      <c r="D10" s="568" t="s">
        <v>899</v>
      </c>
      <c r="E10" s="572"/>
      <c r="F10" s="575"/>
      <c r="G10" s="571"/>
      <c r="H10" s="569"/>
    </row>
    <row r="11" spans="1:8">
      <c r="A11" s="576" t="s">
        <v>744</v>
      </c>
      <c r="B11" s="599"/>
      <c r="C11" s="600"/>
      <c r="E11" s="572"/>
      <c r="F11" s="575"/>
      <c r="G11" s="571"/>
      <c r="H11" s="569"/>
    </row>
    <row r="12" spans="1:8">
      <c r="A12" s="576"/>
      <c r="B12" s="599"/>
      <c r="C12" s="600"/>
      <c r="D12" s="568" t="s">
        <v>900</v>
      </c>
      <c r="F12" s="571"/>
      <c r="G12" s="571"/>
      <c r="H12" s="569"/>
    </row>
    <row r="13" spans="1:8">
      <c r="A13" s="576"/>
      <c r="B13" s="599"/>
      <c r="C13" s="600"/>
      <c r="F13" s="571"/>
      <c r="G13" s="571"/>
      <c r="H13" s="569"/>
    </row>
    <row r="14" spans="1:8">
      <c r="A14" s="576" t="s">
        <v>745</v>
      </c>
      <c r="B14" s="599"/>
      <c r="C14" s="600"/>
      <c r="D14" s="568" t="s">
        <v>721</v>
      </c>
      <c r="F14" s="571"/>
      <c r="G14" s="571"/>
      <c r="H14" s="569"/>
    </row>
    <row r="15" spans="1:8">
      <c r="A15" s="576"/>
      <c r="B15" s="599"/>
      <c r="C15" s="600"/>
      <c r="D15" s="577"/>
      <c r="E15" s="576"/>
      <c r="F15" s="572"/>
    </row>
    <row r="16" spans="1:8">
      <c r="D16" s="576"/>
      <c r="E16" s="576"/>
      <c r="F16" s="572"/>
    </row>
    <row r="18" spans="1:7" ht="15.75" customHeight="1">
      <c r="A18" s="710" t="s">
        <v>1115</v>
      </c>
      <c r="B18" s="710"/>
      <c r="C18" s="710"/>
      <c r="D18" s="710"/>
      <c r="E18" s="710"/>
      <c r="F18" s="710"/>
    </row>
    <row r="19" spans="1:7" ht="17.25" customHeight="1">
      <c r="A19" s="711" t="s">
        <v>1198</v>
      </c>
      <c r="B19" s="711"/>
      <c r="C19" s="711"/>
      <c r="D19" s="711"/>
      <c r="E19" s="711"/>
      <c r="F19" s="711"/>
    </row>
    <row r="20" spans="1:7">
      <c r="A20" s="576"/>
      <c r="B20" s="576"/>
      <c r="C20" s="600"/>
    </row>
    <row r="21" spans="1:7" ht="80.25" customHeight="1">
      <c r="A21" s="601" t="s">
        <v>971</v>
      </c>
      <c r="B21" s="601" t="s">
        <v>674</v>
      </c>
      <c r="C21" s="602" t="s">
        <v>675</v>
      </c>
      <c r="D21" s="603" t="s">
        <v>676</v>
      </c>
      <c r="E21" s="604" t="s">
        <v>677</v>
      </c>
      <c r="F21" s="604" t="s">
        <v>678</v>
      </c>
    </row>
    <row r="22" spans="1:7">
      <c r="A22" s="601"/>
      <c r="B22" s="601"/>
      <c r="C22" s="595"/>
      <c r="D22" s="605">
        <v>1</v>
      </c>
      <c r="E22" s="606">
        <v>2</v>
      </c>
      <c r="F22" s="573" t="s">
        <v>1116</v>
      </c>
    </row>
    <row r="23" spans="1:7">
      <c r="A23" s="610">
        <v>1</v>
      </c>
      <c r="B23" s="602"/>
      <c r="C23" s="611"/>
      <c r="D23" s="607"/>
      <c r="E23" s="608"/>
      <c r="F23" s="609">
        <f>SUM(D23-E23)</f>
        <v>0</v>
      </c>
    </row>
    <row r="24" spans="1:7">
      <c r="A24" s="610">
        <v>2</v>
      </c>
      <c r="B24" s="602"/>
      <c r="C24" s="611"/>
      <c r="D24" s="607"/>
      <c r="E24" s="608"/>
      <c r="F24" s="609">
        <f t="shared" ref="F24:F37" si="0">SUM(D24-E24)</f>
        <v>0</v>
      </c>
    </row>
    <row r="25" spans="1:7">
      <c r="A25" s="610">
        <v>3</v>
      </c>
      <c r="B25" s="602"/>
      <c r="C25" s="612"/>
      <c r="D25" s="607"/>
      <c r="E25" s="608"/>
      <c r="F25" s="609">
        <f t="shared" si="0"/>
        <v>0</v>
      </c>
    </row>
    <row r="26" spans="1:7">
      <c r="A26" s="610">
        <v>4</v>
      </c>
      <c r="B26" s="613"/>
      <c r="C26" s="612"/>
      <c r="D26" s="614"/>
      <c r="E26" s="614"/>
      <c r="F26" s="609">
        <f t="shared" si="0"/>
        <v>0</v>
      </c>
      <c r="G26" s="568">
        <v>1</v>
      </c>
    </row>
    <row r="27" spans="1:7">
      <c r="A27" s="610">
        <v>5</v>
      </c>
      <c r="B27" s="602"/>
      <c r="C27" s="612"/>
      <c r="D27" s="607"/>
      <c r="E27" s="608"/>
      <c r="F27" s="609">
        <f t="shared" si="0"/>
        <v>0</v>
      </c>
    </row>
    <row r="28" spans="1:7">
      <c r="A28" s="610">
        <v>6</v>
      </c>
      <c r="B28" s="602"/>
      <c r="C28" s="573"/>
      <c r="D28" s="607"/>
      <c r="E28" s="608"/>
      <c r="F28" s="609">
        <f t="shared" si="0"/>
        <v>0</v>
      </c>
    </row>
    <row r="29" spans="1:7">
      <c r="A29" s="610">
        <v>7</v>
      </c>
      <c r="B29" s="602"/>
      <c r="C29" s="573"/>
      <c r="D29" s="607"/>
      <c r="E29" s="608"/>
      <c r="F29" s="609">
        <f t="shared" si="0"/>
        <v>0</v>
      </c>
    </row>
    <row r="30" spans="1:7">
      <c r="A30" s="610">
        <v>8</v>
      </c>
      <c r="B30" s="602"/>
      <c r="C30" s="573"/>
      <c r="D30" s="607"/>
      <c r="E30" s="608"/>
      <c r="F30" s="609">
        <f t="shared" si="0"/>
        <v>0</v>
      </c>
    </row>
    <row r="31" spans="1:7">
      <c r="A31" s="610">
        <v>9</v>
      </c>
      <c r="B31" s="602"/>
      <c r="C31" s="573"/>
      <c r="D31" s="607"/>
      <c r="E31" s="608"/>
      <c r="F31" s="609">
        <f t="shared" si="0"/>
        <v>0</v>
      </c>
    </row>
    <row r="32" spans="1:7">
      <c r="A32" s="610">
        <v>10</v>
      </c>
      <c r="B32" s="602"/>
      <c r="C32" s="573"/>
      <c r="D32" s="607"/>
      <c r="E32" s="608"/>
      <c r="F32" s="609">
        <f t="shared" si="0"/>
        <v>0</v>
      </c>
    </row>
    <row r="33" spans="1:6">
      <c r="A33" s="610">
        <v>11</v>
      </c>
      <c r="B33" s="602"/>
      <c r="C33" s="573"/>
      <c r="D33" s="607"/>
      <c r="E33" s="608"/>
      <c r="F33" s="609">
        <f t="shared" si="0"/>
        <v>0</v>
      </c>
    </row>
    <row r="34" spans="1:6">
      <c r="A34" s="610">
        <v>12</v>
      </c>
      <c r="B34" s="602"/>
      <c r="C34" s="573"/>
      <c r="D34" s="607"/>
      <c r="E34" s="608"/>
      <c r="F34" s="609">
        <f t="shared" si="0"/>
        <v>0</v>
      </c>
    </row>
    <row r="35" spans="1:6">
      <c r="A35" s="610">
        <v>13</v>
      </c>
      <c r="B35" s="601"/>
      <c r="C35" s="573"/>
      <c r="D35" s="607"/>
      <c r="E35" s="608"/>
      <c r="F35" s="609">
        <f t="shared" si="0"/>
        <v>0</v>
      </c>
    </row>
    <row r="36" spans="1:6">
      <c r="A36" s="610">
        <v>14</v>
      </c>
      <c r="B36" s="601"/>
      <c r="C36" s="573"/>
      <c r="D36" s="607"/>
      <c r="E36" s="608"/>
      <c r="F36" s="609">
        <f t="shared" si="0"/>
        <v>0</v>
      </c>
    </row>
    <row r="37" spans="1:6">
      <c r="A37" s="610">
        <v>15</v>
      </c>
      <c r="B37" s="602"/>
      <c r="C37" s="573"/>
      <c r="D37" s="607"/>
      <c r="E37" s="608"/>
      <c r="F37" s="609">
        <f t="shared" si="0"/>
        <v>0</v>
      </c>
    </row>
    <row r="38" spans="1:6">
      <c r="A38" s="610"/>
      <c r="B38" s="602"/>
      <c r="C38" s="666" t="s">
        <v>1201</v>
      </c>
      <c r="D38" s="667">
        <f>SUM(D23:D37)</f>
        <v>0</v>
      </c>
      <c r="E38" s="667">
        <f t="shared" ref="E38:F38" si="1">SUM(E23:E37)</f>
        <v>0</v>
      </c>
      <c r="F38" s="667">
        <f t="shared" si="1"/>
        <v>0</v>
      </c>
    </row>
  </sheetData>
  <mergeCells count="2">
    <mergeCell ref="A18:F18"/>
    <mergeCell ref="A19:F1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8" orientation="landscape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Obrazac 1.</vt:lpstr>
      <vt:lpstr>Obrazac 2.</vt:lpstr>
      <vt:lpstr>Obrazac 3.</vt:lpstr>
      <vt:lpstr>Obrazac 4.</vt:lpstr>
      <vt:lpstr>Obrazac 5.</vt:lpstr>
      <vt:lpstr>Obrazac 6.</vt:lpstr>
      <vt:lpstr>Obrazac 7.</vt:lpstr>
      <vt:lpstr>Obrazac 8.</vt:lpstr>
      <vt:lpstr>Obrazac 9.</vt:lpstr>
      <vt:lpstr>JP Obrazac</vt:lpstr>
      <vt:lpstr>'Obrazac 1.'!Print_Area</vt:lpstr>
      <vt:lpstr>'Obrazac 2.'!Print_Area</vt:lpstr>
      <vt:lpstr>'Obrazac 3.'!Print_Area</vt:lpstr>
      <vt:lpstr>'Obrazac 5.'!Print_Area</vt:lpstr>
      <vt:lpstr>'Obrazac 6.'!Print_Area</vt:lpstr>
      <vt:lpstr>'Obrazac 7.'!Print_Area</vt:lpstr>
      <vt:lpstr>'Obrazac 9.'!Print_Area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trezor1</dc:creator>
  <cp:lastModifiedBy>trezor1</cp:lastModifiedBy>
  <cp:lastPrinted>2018-03-23T09:39:10Z</cp:lastPrinted>
  <dcterms:created xsi:type="dcterms:W3CDTF">2011-08-02T07:41:15Z</dcterms:created>
  <dcterms:modified xsi:type="dcterms:W3CDTF">2018-04-13T07:52:18Z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